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75" windowWidth="15300" windowHeight="10890" tabRatio="620" firstSheet="0" activeTab="0" autoFilterDateGrouping="1"/>
  </bookViews>
  <sheets>
    <sheet name="Contractor Commission Tracking " sheetId="1" state="visible" r:id="rId1"/>
  </sheets>
  <definedNames>
    <definedName name="_xlnm.Print_Titles" localSheetId="0">'Contractor Commission Tracking '!$1:$4</definedName>
    <definedName name="_xlnm.Print_Area" localSheetId="0">'Contractor Commission Tracking '!$A$81:$AB$96</definedName>
  </definedNames>
  <calcPr calcId="145621" fullCalcOnLoad="1"/>
</workbook>
</file>

<file path=xl/styles.xml><?xml version="1.0" encoding="utf-8"?>
<styleSheet xmlns="http://schemas.openxmlformats.org/spreadsheetml/2006/main">
  <numFmts count="3">
    <numFmt numFmtId="164" formatCode="[$-409]mmm\-yy;@"/>
    <numFmt numFmtId="165" formatCode="_(* #,##0_);_(* \(#,##0\);_(* &quot;-&quot;??_);_(@_)"/>
    <numFmt numFmtId="166" formatCode="_(&quot;$&quot;* #,##0.00_);_(&quot;$&quot;* \(#,##0.00\);_(&quot;$&quot;* &quot;-&quot;??_);_(@_)"/>
  </numFmts>
  <fonts count="10">
    <font>
      <name val="Arial"/>
      <sz val="10"/>
    </font>
    <font>
      <name val="Arial"/>
      <family val="2"/>
      <sz val="10"/>
    </font>
    <font>
      <name val="Arial"/>
      <family val="2"/>
      <sz val="10"/>
      <u val="singleAccounting"/>
    </font>
    <font>
      <name val="Arial"/>
      <family val="2"/>
      <sz val="10"/>
    </font>
    <font>
      <name val="Arial"/>
      <family val="2"/>
      <b val="1"/>
      <sz val="10"/>
      <u val="singleAccounting"/>
    </font>
    <font>
      <name val="Arial"/>
      <family val="2"/>
      <b val="1"/>
      <sz val="10"/>
    </font>
    <font>
      <name val="Arial"/>
      <family val="2"/>
      <b val="1"/>
      <sz val="10"/>
      <u val="single"/>
    </font>
    <font>
      <name val="Arial"/>
      <family val="2"/>
      <b val="1"/>
      <sz val="16"/>
      <u val="singleAccounting"/>
    </font>
    <font>
      <name val="Tahoma"/>
      <family val="2"/>
      <color indexed="81"/>
      <sz val="8"/>
    </font>
    <font>
      <name val="Tahoma"/>
      <family val="2"/>
      <b val="1"/>
      <color indexed="81"/>
      <sz val="8"/>
    </font>
  </fonts>
  <fills count="3">
    <fill>
      <patternFill/>
    </fill>
    <fill>
      <patternFill patternType="gray125"/>
    </fill>
    <fill>
      <patternFill patternType="solid">
        <fgColor theme="6" tint="0.399975585192419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3" fillId="0" borderId="0"/>
    <xf numFmtId="44" fontId="3" fillId="0" borderId="0"/>
  </cellStyleXfs>
  <cellXfs count="82">
    <xf numFmtId="0" fontId="0" fillId="0" borderId="0" pivotButton="0" quotePrefix="0" xfId="0"/>
    <xf numFmtId="164" fontId="0" fillId="0" borderId="0" applyAlignment="1" pivotButton="0" quotePrefix="0" xfId="0">
      <alignment horizontal="center"/>
    </xf>
    <xf numFmtId="0" fontId="0" fillId="0" borderId="0" pivotButton="0" quotePrefix="0" xfId="0"/>
    <xf numFmtId="165" fontId="0" fillId="0" borderId="0" applyAlignment="1" pivotButton="0" quotePrefix="0" xfId="1">
      <alignment horizontal="center"/>
    </xf>
    <xf numFmtId="166" fontId="0" fillId="0" borderId="0" pivotButton="0" quotePrefix="0" xfId="2"/>
    <xf numFmtId="165" fontId="0" fillId="0" borderId="0" pivotButton="0" quotePrefix="0" xfId="1"/>
    <xf numFmtId="3" fontId="5" fillId="0" borderId="0" applyAlignment="1" pivotButton="0" quotePrefix="0" xfId="1">
      <alignment horizontal="center"/>
    </xf>
    <xf numFmtId="3" fontId="5" fillId="0" borderId="0" pivotButton="0" quotePrefix="0" xfId="1"/>
    <xf numFmtId="3" fontId="0" fillId="0" borderId="1" pivotButton="0" quotePrefix="0" xfId="1"/>
    <xf numFmtId="37" fontId="0" fillId="0" borderId="0" pivotButton="0" quotePrefix="0" xfId="1"/>
    <xf numFmtId="37" fontId="0" fillId="0" borderId="1" pivotButton="0" quotePrefix="0" xfId="1"/>
    <xf numFmtId="43" fontId="0" fillId="0" borderId="0" pivotButton="0" quotePrefix="0" xfId="1"/>
    <xf numFmtId="10" fontId="5" fillId="0" borderId="2" pivotButton="0" quotePrefix="0" xfId="1"/>
    <xf numFmtId="3" fontId="0" fillId="0" borderId="3" applyAlignment="1" pivotButton="0" quotePrefix="0" xfId="1">
      <alignment horizontal="center"/>
    </xf>
    <xf numFmtId="165" fontId="0" fillId="0" borderId="0" pivotButton="0" quotePrefix="0" xfId="1"/>
    <xf numFmtId="3" fontId="0" fillId="0" borderId="0" pivotButton="0" quotePrefix="0" xfId="1"/>
    <xf numFmtId="164" fontId="6" fillId="0" borderId="0" applyAlignment="1" pivotButton="0" quotePrefix="0" xfId="0">
      <alignment horizontal="center"/>
    </xf>
    <xf numFmtId="165" fontId="2" fillId="0" borderId="0" applyAlignment="1" pivotButton="0" quotePrefix="0" xfId="1">
      <alignment horizontal="center"/>
    </xf>
    <xf numFmtId="165" fontId="5" fillId="0" borderId="0" applyAlignment="1" pivotButton="0" quotePrefix="0" xfId="1">
      <alignment horizontal="center"/>
    </xf>
    <xf numFmtId="165" fontId="4" fillId="0" borderId="0" pivotButton="0" quotePrefix="0" xfId="1"/>
    <xf numFmtId="164" fontId="0" fillId="0" borderId="0" applyAlignment="1" pivotButton="0" quotePrefix="0" xfId="0">
      <alignment horizontal="center"/>
    </xf>
    <xf numFmtId="0" fontId="0" fillId="0" borderId="0" pivotButton="0" quotePrefix="0" xfId="0"/>
    <xf numFmtId="165" fontId="0" fillId="0" borderId="0" applyAlignment="1" pivotButton="0" quotePrefix="0" xfId="1">
      <alignment horizontal="center"/>
    </xf>
    <xf numFmtId="165" fontId="4" fillId="0" borderId="0" applyAlignment="1" pivotButton="0" quotePrefix="0" xfId="1">
      <alignment horizontal="center"/>
    </xf>
    <xf numFmtId="166" fontId="0" fillId="0" borderId="0" pivotButton="0" quotePrefix="0" xfId="2"/>
    <xf numFmtId="165" fontId="0" fillId="0" borderId="0" pivotButton="0" quotePrefix="0" xfId="1"/>
    <xf numFmtId="165" fontId="3" fillId="0" borderId="0" applyAlignment="1" pivotButton="0" quotePrefix="0" xfId="1">
      <alignment horizontal="center"/>
    </xf>
    <xf numFmtId="3" fontId="0" fillId="0" borderId="0" pivotButton="0" quotePrefix="0" xfId="1"/>
    <xf numFmtId="3" fontId="0" fillId="0" borderId="0" applyAlignment="1" pivotButton="0" quotePrefix="0" xfId="1">
      <alignment horizontal="center"/>
    </xf>
    <xf numFmtId="37" fontId="0" fillId="0" borderId="0" pivotButton="0" quotePrefix="0" xfId="1"/>
    <xf numFmtId="164" fontId="0" fillId="0" borderId="3" applyAlignment="1" pivotButton="0" quotePrefix="0" xfId="0">
      <alignment horizontal="center"/>
    </xf>
    <xf numFmtId="0" fontId="0" fillId="0" borderId="3" pivotButton="0" quotePrefix="0" xfId="0"/>
    <xf numFmtId="165" fontId="0" fillId="0" borderId="3" applyAlignment="1" pivotButton="0" quotePrefix="0" xfId="1">
      <alignment horizontal="center"/>
    </xf>
    <xf numFmtId="166" fontId="0" fillId="0" borderId="3" pivotButton="0" quotePrefix="0" xfId="2"/>
    <xf numFmtId="165" fontId="3" fillId="0" borderId="3" applyAlignment="1" pivotButton="0" quotePrefix="0" xfId="1">
      <alignment horizontal="center"/>
    </xf>
    <xf numFmtId="3" fontId="0" fillId="0" borderId="3" pivotButton="0" quotePrefix="0" xfId="1"/>
    <xf numFmtId="37" fontId="0" fillId="0" borderId="3" pivotButton="0" quotePrefix="0" xfId="1"/>
    <xf numFmtId="3" fontId="0" fillId="0" borderId="4" applyAlignment="1" pivotButton="0" quotePrefix="0" xfId="1">
      <alignment horizontal="center"/>
    </xf>
    <xf numFmtId="3" fontId="0" fillId="0" borderId="2" pivotButton="0" quotePrefix="0" xfId="1"/>
    <xf numFmtId="37" fontId="0" fillId="0" borderId="2" pivotButton="0" quotePrefix="0" xfId="1"/>
    <xf numFmtId="3" fontId="5" fillId="0" borderId="2" pivotButton="0" quotePrefix="0" xfId="1"/>
    <xf numFmtId="10" fontId="0" fillId="0" borderId="0" pivotButton="0" quotePrefix="0" xfId="1"/>
    <xf numFmtId="3" fontId="0" fillId="0" borderId="5" pivotButton="0" quotePrefix="0" xfId="1"/>
    <xf numFmtId="37" fontId="0" fillId="0" borderId="5" pivotButton="0" quotePrefix="0" xfId="1"/>
    <xf numFmtId="3" fontId="5" fillId="0" borderId="0" pivotButton="0" quotePrefix="0" xfId="1"/>
    <xf numFmtId="37" fontId="5" fillId="0" borderId="0" applyAlignment="1" pivotButton="0" quotePrefix="0" xfId="1">
      <alignment horizontal="center"/>
    </xf>
    <xf numFmtId="37" fontId="4" fillId="0" borderId="0" applyAlignment="1" pivotButton="0" quotePrefix="0" xfId="1">
      <alignment horizontal="center"/>
    </xf>
    <xf numFmtId="37" fontId="0" fillId="0" borderId="0" applyAlignment="1" pivotButton="0" quotePrefix="0" xfId="1">
      <alignment horizontal="center"/>
    </xf>
    <xf numFmtId="37" fontId="0" fillId="0" borderId="3" applyAlignment="1" pivotButton="0" quotePrefix="0" xfId="1">
      <alignment horizontal="center"/>
    </xf>
    <xf numFmtId="10" fontId="5" fillId="0" borderId="0" pivotButton="0" quotePrefix="0" xfId="1"/>
    <xf numFmtId="10" fontId="0" fillId="0" borderId="1" pivotButton="0" quotePrefix="0" xfId="1"/>
    <xf numFmtId="38" fontId="0" fillId="0" borderId="0" pivotButton="0" quotePrefix="0" xfId="1"/>
    <xf numFmtId="38" fontId="1" fillId="0" borderId="0" pivotButton="0" quotePrefix="0" xfId="1"/>
    <xf numFmtId="38" fontId="0" fillId="0" borderId="1" pivotButton="0" quotePrefix="0" xfId="1"/>
    <xf numFmtId="166" fontId="0" fillId="0" borderId="1" pivotButton="0" quotePrefix="0" xfId="2"/>
    <xf numFmtId="165" fontId="0" fillId="0" borderId="1" pivotButton="0" quotePrefix="0" xfId="1"/>
    <xf numFmtId="37" fontId="0" fillId="2" borderId="5" pivotButton="0" quotePrefix="0" xfId="1"/>
    <xf numFmtId="37" fontId="0" fillId="2" borderId="0" pivotButton="0" quotePrefix="0" xfId="1"/>
    <xf numFmtId="10" fontId="5" fillId="2" borderId="2" pivotButton="0" quotePrefix="0" xfId="1"/>
    <xf numFmtId="38" fontId="0" fillId="2" borderId="0" pivotButton="0" quotePrefix="0" xfId="1"/>
    <xf numFmtId="43" fontId="0" fillId="2" borderId="0" pivotButton="0" quotePrefix="0" xfId="1"/>
    <xf numFmtId="164" fontId="5" fillId="0" borderId="0" applyAlignment="1" pivotButton="0" quotePrefix="0" xfId="0">
      <alignment horizontal="left"/>
    </xf>
    <xf numFmtId="165" fontId="7" fillId="0" borderId="0" applyAlignment="1" pivotButton="0" quotePrefix="0" xfId="1">
      <alignment horizontal="center"/>
    </xf>
    <xf numFmtId="165" fontId="5" fillId="0" borderId="0" applyAlignment="1" pivotButton="0" quotePrefix="0" xfId="1">
      <alignment horizontal="center"/>
    </xf>
    <xf numFmtId="164" fontId="0" fillId="0" borderId="0" applyAlignment="1" pivotButton="0" quotePrefix="0" xfId="0">
      <alignment horizontal="center"/>
    </xf>
    <xf numFmtId="165" fontId="0" fillId="0" borderId="0" applyAlignment="1" pivotButton="0" quotePrefix="0" xfId="1">
      <alignment horizontal="center"/>
    </xf>
    <xf numFmtId="166" fontId="0" fillId="0" borderId="0" pivotButton="0" quotePrefix="0" xfId="2"/>
    <xf numFmtId="165" fontId="0" fillId="0" borderId="0" pivotButton="0" quotePrefix="0" xfId="1"/>
    <xf numFmtId="165" fontId="5" fillId="0" borderId="0" applyAlignment="1" pivotButton="0" quotePrefix="0" xfId="1">
      <alignment horizontal="center"/>
    </xf>
    <xf numFmtId="165" fontId="7" fillId="0" borderId="0" applyAlignment="1" pivotButton="0" quotePrefix="0" xfId="1">
      <alignment horizontal="center"/>
    </xf>
    <xf numFmtId="164" fontId="6" fillId="0" borderId="0" applyAlignment="1" pivotButton="0" quotePrefix="0" xfId="0">
      <alignment horizontal="center"/>
    </xf>
    <xf numFmtId="165" fontId="2" fillId="0" borderId="0" applyAlignment="1" pivotButton="0" quotePrefix="0" xfId="1">
      <alignment horizontal="center"/>
    </xf>
    <xf numFmtId="165" fontId="4" fillId="0" borderId="0" applyAlignment="1" pivotButton="0" quotePrefix="0" xfId="1">
      <alignment horizontal="center"/>
    </xf>
    <xf numFmtId="165" fontId="4" fillId="0" borderId="0" pivotButton="0" quotePrefix="0" xfId="1"/>
    <xf numFmtId="165" fontId="3" fillId="0" borderId="0" applyAlignment="1" pivotButton="0" quotePrefix="0" xfId="1">
      <alignment horizontal="center"/>
    </xf>
    <xf numFmtId="164" fontId="0" fillId="0" borderId="3" applyAlignment="1" pivotButton="0" quotePrefix="0" xfId="0">
      <alignment horizontal="center"/>
    </xf>
    <xf numFmtId="165" fontId="0" fillId="0" borderId="3" applyAlignment="1" pivotButton="0" quotePrefix="0" xfId="1">
      <alignment horizontal="center"/>
    </xf>
    <xf numFmtId="166" fontId="0" fillId="0" borderId="3" pivotButton="0" quotePrefix="0" xfId="2"/>
    <xf numFmtId="165" fontId="3" fillId="0" borderId="3" applyAlignment="1" pivotButton="0" quotePrefix="0" xfId="1">
      <alignment horizontal="center"/>
    </xf>
    <xf numFmtId="164" fontId="5" fillId="0" borderId="0" applyAlignment="1" pivotButton="0" quotePrefix="0" xfId="0">
      <alignment horizontal="left"/>
    </xf>
    <xf numFmtId="166" fontId="0" fillId="0" borderId="1" pivotButton="0" quotePrefix="0" xfId="2"/>
    <xf numFmtId="165" fontId="0" fillId="0" borderId="1" pivotButton="0" quotePrefix="0" xfId="1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TVI</author>
  </authors>
  <commentList>
    <comment ref="C4" authorId="0" shapeId="0">
      <text>
        <t>TVI:
A</t>
      </text>
    </comment>
    <comment ref="D4" authorId="0" shapeId="0">
      <text>
        <t>TVI:
B</t>
      </text>
    </comment>
    <comment ref="G4" authorId="0" shapeId="0">
      <text>
        <t>TVI:
C</t>
      </text>
    </comment>
    <comment ref="H4" authorId="0" shapeId="0">
      <text>
        <t>TVI:
D</t>
      </text>
    </comment>
    <comment ref="K4" authorId="0" shapeId="0">
      <text>
        <t>TVI:
C</t>
      </text>
    </comment>
    <comment ref="L4" authorId="0" shapeId="0">
      <text>
        <t>TVI:
D</t>
      </text>
    </comment>
    <comment ref="S4" authorId="0" shapeId="0">
      <text>
        <t>TVI:
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B163"/>
  <sheetViews>
    <sheetView tabSelected="1" zoomScale="80" zoomScaleNormal="80" workbookViewId="0">
      <pane xSplit="3" ySplit="4" topLeftCell="N71" activePane="bottomRight" state="frozen"/>
      <selection pane="topRight" activeCell="D1" sqref="D1"/>
      <selection pane="bottomLeft" activeCell="A5" sqref="A5"/>
      <selection pane="bottomRight" activeCell="X102" sqref="X102"/>
    </sheetView>
  </sheetViews>
  <sheetFormatPr baseColWidth="8" defaultColWidth="9.140625" defaultRowHeight="12.75"/>
  <cols>
    <col width="23.85546875" customWidth="1" style="64" min="1" max="1"/>
    <col width="2.140625" customWidth="1" style="21" min="2" max="2"/>
    <col width="14.85546875" customWidth="1" style="65" min="3" max="3"/>
    <col width="15.5703125" customWidth="1" style="65" min="4" max="4"/>
    <col width="14" customWidth="1" style="65" min="5" max="5"/>
    <col width="1.7109375" customWidth="1" style="66" min="6" max="6"/>
    <col width="15.7109375" customWidth="1" style="67" min="7" max="7"/>
    <col width="16.42578125" customWidth="1" style="67" min="8" max="8"/>
    <col width="12.42578125" customWidth="1" style="67" min="9" max="9"/>
    <col width="1.140625" customWidth="1" style="67" min="10" max="10"/>
    <col width="15.28515625" customWidth="1" style="67" min="11" max="11"/>
    <col width="16.28515625" customWidth="1" style="67" min="12" max="12"/>
    <col width="12.42578125" customWidth="1" style="67" min="13" max="13"/>
    <col width="1.7109375" customWidth="1" style="66" min="14" max="14"/>
    <col width="13.42578125" customWidth="1" style="67" min="15" max="15"/>
    <col width="13.140625" customWidth="1" style="27" min="16" max="16"/>
    <col width="8.7109375" customWidth="1" style="27" min="17" max="17"/>
    <col width="2.140625" customWidth="1" style="27" min="18" max="18"/>
    <col width="12" customWidth="1" style="67" min="19" max="19"/>
    <col width="11.28515625" customWidth="1" style="29" min="20" max="20"/>
    <col width="10.7109375" customWidth="1" style="29" min="21" max="21"/>
    <col width="2" customWidth="1" style="29" min="22" max="22"/>
    <col width="8.140625" bestFit="1" customWidth="1" style="29" min="23" max="23"/>
    <col width="9.28515625" customWidth="1" style="29" min="24" max="24"/>
    <col width="10.42578125" customWidth="1" style="29" min="25" max="25"/>
    <col width="10" bestFit="1" customWidth="1" style="29" min="26" max="26"/>
    <col width="8.85546875" bestFit="1" customWidth="1" style="51" min="27" max="27"/>
    <col width="10.5703125" bestFit="1" customWidth="1" style="11" min="28" max="28"/>
    <col width="9.140625" customWidth="1" style="11" min="29" max="41"/>
    <col width="9.140625" customWidth="1" style="21" min="42" max="16384"/>
  </cols>
  <sheetData>
    <row r="1" ht="24" customHeight="1" s="21">
      <c r="D1" s="68" t="inlineStr">
        <is>
          <t>MAIN</t>
        </is>
      </c>
      <c r="E1" s="67" t="n"/>
      <c r="H1" s="68" t="inlineStr">
        <is>
          <t>[Person_1]</t>
        </is>
      </c>
      <c r="K1" s="68" t="inlineStr">
        <is>
          <t>WESTSIDE</t>
        </is>
      </c>
      <c r="O1" s="69" t="inlineStr">
        <is>
          <t>Sales</t>
        </is>
      </c>
      <c r="S1" s="69" t="inlineStr">
        <is>
          <t>Commission</t>
        </is>
      </c>
      <c r="W1" s="69" t="inlineStr">
        <is>
          <t>Enrollment</t>
        </is>
      </c>
    </row>
    <row r="2" ht="15" customHeight="1" s="21">
      <c r="A2" s="70" t="n"/>
      <c r="C2" s="71" t="n"/>
      <c r="D2" s="72" t="inlineStr">
        <is>
          <t>#402</t>
        </is>
      </c>
      <c r="E2" s="71" t="n"/>
      <c r="H2" s="72" t="inlineStr">
        <is>
          <t>#708</t>
        </is>
      </c>
      <c r="L2" s="72" t="inlineStr">
        <is>
          <t>#1147</t>
        </is>
      </c>
      <c r="O2" s="73" t="n"/>
      <c r="S2" s="73" t="n"/>
      <c r="X2" s="45" t="n"/>
    </row>
    <row r="3" ht="15" customHeight="1" s="21">
      <c r="A3" s="64" t="n"/>
      <c r="C3" s="65" t="n"/>
      <c r="E3" s="65" t="n"/>
      <c r="F3" s="66" t="n"/>
      <c r="G3" s="67" t="n"/>
      <c r="I3" s="67" t="n"/>
      <c r="J3" s="67" t="n"/>
      <c r="K3" s="67" t="n"/>
      <c r="M3" s="67" t="n"/>
      <c r="N3" s="66" t="n"/>
      <c r="O3" s="74" t="inlineStr">
        <is>
          <t>Net</t>
        </is>
      </c>
      <c r="P3" s="27" t="n"/>
      <c r="Q3" s="28" t="inlineStr">
        <is>
          <t xml:space="preserve">Percent of </t>
        </is>
      </c>
      <c r="R3" s="28" t="n"/>
      <c r="S3" s="65" t="n"/>
      <c r="T3" s="29" t="n"/>
      <c r="U3" s="28" t="inlineStr">
        <is>
          <t xml:space="preserve">Percent of </t>
        </is>
      </c>
      <c r="V3" s="28" t="n"/>
      <c r="W3" s="29" t="n"/>
      <c r="X3" s="46" t="n"/>
      <c r="Y3" s="47" t="inlineStr">
        <is>
          <t>Total</t>
        </is>
      </c>
      <c r="Z3" s="28" t="inlineStr">
        <is>
          <t xml:space="preserve">Percent of </t>
        </is>
      </c>
      <c r="AA3" s="52" t="inlineStr">
        <is>
          <t>Total for</t>
        </is>
      </c>
    </row>
    <row r="4">
      <c r="A4" s="75" t="inlineStr">
        <is>
          <t>DATE</t>
        </is>
      </c>
      <c r="B4" s="31" t="n"/>
      <c r="C4" s="76" t="inlineStr">
        <is>
          <t>GROSS SALES</t>
        </is>
      </c>
      <c r="D4" s="76" t="inlineStr">
        <is>
          <t>EXEMPT SALES</t>
        </is>
      </c>
      <c r="E4" s="76" t="inlineStr">
        <is>
          <t>NET SALES</t>
        </is>
      </c>
      <c r="F4" s="77" t="n"/>
      <c r="G4" s="76" t="inlineStr">
        <is>
          <t>GROSS SALES</t>
        </is>
      </c>
      <c r="H4" s="76" t="inlineStr">
        <is>
          <t>EXEMPT SALES</t>
        </is>
      </c>
      <c r="I4" s="76" t="inlineStr">
        <is>
          <t>NET SALES</t>
        </is>
      </c>
      <c r="J4" s="76" t="n"/>
      <c r="K4" s="76" t="inlineStr">
        <is>
          <t>GROSS SALES</t>
        </is>
      </c>
      <c r="L4" s="76" t="inlineStr">
        <is>
          <t>EXEMPT SALES</t>
        </is>
      </c>
      <c r="M4" s="76" t="inlineStr">
        <is>
          <t>NET SALES</t>
        </is>
      </c>
      <c r="N4" s="77" t="n"/>
      <c r="O4" s="78" t="inlineStr">
        <is>
          <t>Sales</t>
        </is>
      </c>
      <c r="P4" s="35" t="n"/>
      <c r="Q4" s="13" t="inlineStr">
        <is>
          <t>Fall</t>
        </is>
      </c>
      <c r="R4" s="13" t="n"/>
      <c r="S4" s="76" t="inlineStr">
        <is>
          <t>Commission</t>
        </is>
      </c>
      <c r="T4" s="36" t="n"/>
      <c r="U4" s="13" t="inlineStr">
        <is>
          <t>Fall</t>
        </is>
      </c>
      <c r="V4" s="13" t="n"/>
      <c r="W4" s="48" t="inlineStr">
        <is>
          <t>Credit</t>
        </is>
      </c>
      <c r="X4" s="48" t="inlineStr">
        <is>
          <t>Non-credit</t>
        </is>
      </c>
      <c r="Y4" s="48" t="inlineStr">
        <is>
          <t>Enrollment</t>
        </is>
      </c>
      <c r="Z4" s="13" t="inlineStr">
        <is>
          <t>Fall</t>
        </is>
      </c>
      <c r="AA4" s="52" t="inlineStr">
        <is>
          <t>Semester</t>
        </is>
      </c>
    </row>
    <row r="5">
      <c r="A5" s="64" t="n"/>
      <c r="C5" s="65" t="n"/>
      <c r="D5" s="65" t="n"/>
      <c r="E5" s="65" t="n"/>
      <c r="F5" s="66" t="n"/>
      <c r="G5" s="65" t="n"/>
      <c r="H5" s="65" t="n"/>
      <c r="I5" s="65" t="n"/>
      <c r="J5" s="65" t="n"/>
      <c r="K5" s="65" t="n"/>
      <c r="L5" s="65" t="n"/>
      <c r="M5" s="65" t="n"/>
      <c r="N5" s="66" t="n"/>
      <c r="O5" s="74" t="n"/>
      <c r="P5" s="27" t="n"/>
      <c r="Q5" s="37" t="n"/>
      <c r="R5" s="28" t="n"/>
      <c r="S5" s="65" t="n"/>
      <c r="T5" s="29" t="n"/>
      <c r="U5" s="37" t="n"/>
      <c r="V5" s="28" t="n"/>
      <c r="W5" s="47" t="n"/>
      <c r="X5" s="47" t="n"/>
      <c r="Y5" s="47" t="n"/>
      <c r="Z5" s="37" t="n"/>
    </row>
    <row r="6">
      <c r="A6" s="79" t="inlineStr">
        <is>
          <t>Academic Year 2007-2008</t>
        </is>
      </c>
      <c r="Q6" s="40" t="n"/>
      <c r="S6" s="67" t="n"/>
      <c r="U6" s="12" t="n"/>
      <c r="V6" s="41" t="n"/>
      <c r="W6" s="29" t="n"/>
      <c r="X6" s="29" t="n"/>
      <c r="Y6" s="29" t="n"/>
      <c r="Z6" s="12" t="n"/>
    </row>
    <row r="7">
      <c r="A7" s="64" t="n">
        <v>39268</v>
      </c>
      <c r="C7" s="65" t="n">
        <v>185803</v>
      </c>
      <c r="D7" s="65" t="n">
        <v>128</v>
      </c>
      <c r="E7" s="65">
        <f>C7-D7</f>
        <v/>
      </c>
      <c r="G7" s="67" t="n">
        <v>80150</v>
      </c>
      <c r="H7" s="67" t="n">
        <v>53</v>
      </c>
      <c r="I7" s="67">
        <f>G7-H7</f>
        <v/>
      </c>
      <c r="O7" s="67" t="n">
        <v>265772</v>
      </c>
      <c r="P7" s="6" t="inlineStr">
        <is>
          <t>Fall</t>
        </is>
      </c>
      <c r="Q7" s="40" t="n"/>
      <c r="S7" s="67" t="n">
        <v>32557</v>
      </c>
      <c r="U7" s="40" t="n"/>
      <c r="V7" s="27" t="n"/>
      <c r="Z7" s="12" t="n"/>
    </row>
    <row r="8">
      <c r="A8" s="64" t="n">
        <v>39300</v>
      </c>
      <c r="C8" s="65" t="n">
        <v>2493338</v>
      </c>
      <c r="D8" s="65" t="n">
        <v>7001</v>
      </c>
      <c r="E8" s="65">
        <f>C8-D8</f>
        <v/>
      </c>
      <c r="G8" s="67" t="n">
        <v>974233</v>
      </c>
      <c r="H8" s="67" t="n">
        <v>3355</v>
      </c>
      <c r="I8" s="67">
        <f>G8-H8</f>
        <v/>
      </c>
      <c r="O8" s="67" t="n">
        <v>3457215</v>
      </c>
      <c r="Q8" s="40" t="n"/>
      <c r="S8" s="67" t="n">
        <v>423509</v>
      </c>
      <c r="U8" s="40" t="n"/>
      <c r="V8" s="27" t="n"/>
      <c r="Z8" s="12" t="n"/>
    </row>
    <row r="9">
      <c r="A9" s="64" t="n">
        <v>39331</v>
      </c>
      <c r="C9" s="65" t="n">
        <v>370183</v>
      </c>
      <c r="D9" s="65" t="n">
        <v>1447</v>
      </c>
      <c r="E9" s="65">
        <f>C9-D9</f>
        <v/>
      </c>
      <c r="G9" s="67" t="n">
        <v>111807</v>
      </c>
      <c r="H9" s="67" t="n">
        <v>54</v>
      </c>
      <c r="I9" s="67">
        <f>G9-H9</f>
        <v/>
      </c>
      <c r="O9" s="67">
        <f>E9+I9</f>
        <v/>
      </c>
      <c r="Q9" s="40" t="n"/>
      <c r="S9" s="67" t="n">
        <v>58860</v>
      </c>
      <c r="U9" s="40" t="n"/>
      <c r="V9" s="27" t="n"/>
      <c r="Z9" s="12" t="n"/>
    </row>
    <row r="10">
      <c r="A10" s="64" t="n">
        <v>39361</v>
      </c>
      <c r="C10" s="65" t="n">
        <v>76705</v>
      </c>
      <c r="D10" s="65" t="n">
        <v>7951</v>
      </c>
      <c r="E10" s="65">
        <f>C10-D10</f>
        <v/>
      </c>
      <c r="G10" s="67" t="n">
        <v>21397</v>
      </c>
      <c r="H10" s="67" t="n">
        <v>27</v>
      </c>
      <c r="I10" s="67">
        <f>G10-H10</f>
        <v/>
      </c>
      <c r="O10" s="67">
        <f>E10+I10</f>
        <v/>
      </c>
      <c r="P10" s="27">
        <f>SUM(O7:O10)</f>
        <v/>
      </c>
      <c r="Q10" s="12" t="n"/>
      <c r="R10" s="41" t="n"/>
      <c r="S10" s="67" t="n">
        <v>11040</v>
      </c>
      <c r="T10" s="29">
        <f>SUM(S7:S10)</f>
        <v/>
      </c>
      <c r="U10" s="12" t="n"/>
      <c r="V10" s="41" t="n"/>
      <c r="W10" s="29" t="n">
        <v>22759</v>
      </c>
      <c r="X10" s="29" t="n">
        <v>3815</v>
      </c>
      <c r="Y10" s="29" t="n">
        <v>26344</v>
      </c>
      <c r="Z10" s="12" t="n"/>
      <c r="AA10" s="51">
        <f>W10+X10</f>
        <v/>
      </c>
    </row>
    <row r="11">
      <c r="Q11" s="44" t="n"/>
      <c r="R11" s="8" t="n"/>
      <c r="U11" s="12" t="n"/>
      <c r="V11" s="41" t="n"/>
      <c r="Z11" s="12" t="n"/>
    </row>
    <row r="12">
      <c r="A12" s="64" t="n">
        <v>39392</v>
      </c>
      <c r="C12" s="65" t="n">
        <v>83330</v>
      </c>
      <c r="D12" s="65" t="n">
        <v>212</v>
      </c>
      <c r="E12" s="65">
        <f>C12-D12</f>
        <v/>
      </c>
      <c r="G12" s="67" t="n">
        <v>19197</v>
      </c>
      <c r="H12" s="67" t="n">
        <v>0</v>
      </c>
      <c r="I12" s="67">
        <f>G12-H12</f>
        <v/>
      </c>
      <c r="O12" s="67">
        <f>E12+I12</f>
        <v/>
      </c>
      <c r="P12" s="6" t="inlineStr">
        <is>
          <t>Spring</t>
        </is>
      </c>
      <c r="Q12" s="44" t="n"/>
      <c r="R12" s="8" t="n"/>
      <c r="S12" s="67" t="n">
        <v>12533</v>
      </c>
      <c r="V12" s="10" t="n"/>
      <c r="Z12" s="12" t="n"/>
    </row>
    <row r="13">
      <c r="A13" s="64" t="n">
        <v>39422</v>
      </c>
      <c r="C13" s="65" t="n">
        <v>173279</v>
      </c>
      <c r="D13" s="65" t="n">
        <v>198</v>
      </c>
      <c r="E13" s="65">
        <f>C13-D13</f>
        <v/>
      </c>
      <c r="G13" s="67" t="n">
        <v>37477</v>
      </c>
      <c r="H13" s="67" t="n">
        <v>0</v>
      </c>
      <c r="I13" s="67">
        <f>G13-H13</f>
        <v/>
      </c>
      <c r="O13" s="67">
        <f>E13+I13</f>
        <v/>
      </c>
      <c r="Q13" s="44" t="n"/>
      <c r="R13" s="8" t="n"/>
      <c r="S13" s="67" t="n">
        <v>25794</v>
      </c>
      <c r="V13" s="10" t="n"/>
      <c r="Z13" s="12" t="n"/>
    </row>
    <row r="14">
      <c r="A14" s="64" t="n">
        <v>39453</v>
      </c>
      <c r="C14" s="65" t="n">
        <v>2412537</v>
      </c>
      <c r="D14" s="65" t="n">
        <v>11783</v>
      </c>
      <c r="E14" s="65">
        <f>C14-D14</f>
        <v/>
      </c>
      <c r="G14" s="67" t="n">
        <v>831698</v>
      </c>
      <c r="H14" s="67" t="n">
        <v>8248</v>
      </c>
      <c r="I14" s="67">
        <f>G14-H14</f>
        <v/>
      </c>
      <c r="O14" s="67" t="n">
        <v>3224204</v>
      </c>
      <c r="Q14" s="44" t="n"/>
      <c r="R14" s="8" t="n"/>
      <c r="S14" s="67" t="n">
        <v>394965</v>
      </c>
      <c r="V14" s="10" t="n"/>
      <c r="Z14" s="12" t="n"/>
    </row>
    <row r="15">
      <c r="A15" s="64" t="n">
        <v>39484</v>
      </c>
      <c r="C15" s="65" t="n">
        <v>145079</v>
      </c>
      <c r="D15" s="65" t="n">
        <v>547</v>
      </c>
      <c r="E15" s="65">
        <f>C15-D15</f>
        <v/>
      </c>
      <c r="G15" s="67" t="n">
        <v>37027</v>
      </c>
      <c r="H15" s="67" t="n">
        <v>5</v>
      </c>
      <c r="I15" s="67">
        <f>G15-H15</f>
        <v/>
      </c>
      <c r="O15" s="67">
        <f>E15+I15</f>
        <v/>
      </c>
      <c r="P15" s="27">
        <f>SUM(O12:O15)</f>
        <v/>
      </c>
      <c r="Q15" s="12">
        <f>+P15/P10</f>
        <v/>
      </c>
      <c r="R15" s="8" t="n"/>
      <c r="S15" s="67" t="n">
        <v>22240</v>
      </c>
      <c r="T15" s="29">
        <f>SUM(S12:S15)</f>
        <v/>
      </c>
      <c r="U15" s="12">
        <f>+T15/T10</f>
        <v/>
      </c>
      <c r="V15" s="10" t="n"/>
      <c r="W15" s="29" t="n">
        <v>21966</v>
      </c>
      <c r="X15" s="29" t="n">
        <v>3557</v>
      </c>
      <c r="Y15" s="29" t="n">
        <v>25288</v>
      </c>
      <c r="Z15" s="12">
        <f>+Y15/Y10</f>
        <v/>
      </c>
      <c r="AA15" s="51">
        <f>W15+X15</f>
        <v/>
      </c>
    </row>
    <row r="16">
      <c r="R16" s="8" t="n"/>
      <c r="V16" s="10" t="n"/>
      <c r="Z16" s="12" t="n"/>
    </row>
    <row r="17">
      <c r="A17" s="64" t="n">
        <v>39513</v>
      </c>
      <c r="C17" s="65" t="n">
        <v>45952</v>
      </c>
      <c r="D17" s="65" t="n">
        <v>28</v>
      </c>
      <c r="E17" s="65">
        <f>C17-D17</f>
        <v/>
      </c>
      <c r="G17" s="67" t="n">
        <v>9954</v>
      </c>
      <c r="H17" s="67" t="n">
        <v>0</v>
      </c>
      <c r="I17" s="67">
        <f>G17-H17</f>
        <v/>
      </c>
      <c r="O17" s="67">
        <f>E17+I17</f>
        <v/>
      </c>
      <c r="P17" s="6" t="inlineStr">
        <is>
          <t>Summer</t>
        </is>
      </c>
      <c r="R17" s="8" t="n"/>
      <c r="S17" s="67" t="n">
        <v>6845</v>
      </c>
      <c r="V17" s="10" t="n"/>
      <c r="Z17" s="12" t="n"/>
    </row>
    <row r="18">
      <c r="A18" s="64" t="n">
        <v>39544</v>
      </c>
      <c r="C18" s="65" t="n">
        <v>107440</v>
      </c>
      <c r="D18" s="65" t="n">
        <v>46</v>
      </c>
      <c r="E18" s="65">
        <f>C18-D18</f>
        <v/>
      </c>
      <c r="G18" s="67" t="n">
        <v>34744</v>
      </c>
      <c r="H18" s="67" t="n">
        <v>113</v>
      </c>
      <c r="I18" s="67">
        <f>G18-H18</f>
        <v/>
      </c>
      <c r="O18" s="67">
        <f>E18+I18</f>
        <v/>
      </c>
      <c r="R18" s="8" t="n"/>
      <c r="S18" s="67" t="n">
        <v>17398</v>
      </c>
      <c r="V18" s="10" t="n"/>
      <c r="Z18" s="12" t="n"/>
    </row>
    <row r="19">
      <c r="A19" s="64" t="n">
        <v>39574</v>
      </c>
      <c r="C19" s="65" t="n">
        <v>1292894</v>
      </c>
      <c r="D19" s="65" t="n">
        <v>6332</v>
      </c>
      <c r="E19" s="65">
        <f>C19-D19</f>
        <v/>
      </c>
      <c r="G19" s="67" t="n">
        <v>372186</v>
      </c>
      <c r="H19" s="67" t="n">
        <v>4192</v>
      </c>
      <c r="I19" s="67">
        <f>G19-H19</f>
        <v/>
      </c>
      <c r="O19" s="67">
        <f>E19+I19</f>
        <v/>
      </c>
      <c r="R19" s="8" t="n"/>
      <c r="S19" s="67" t="n">
        <v>202683</v>
      </c>
      <c r="V19" s="10" t="n"/>
      <c r="Z19" s="12" t="n"/>
    </row>
    <row r="20" ht="13.5" customHeight="1" s="21" thickBot="1">
      <c r="A20" s="64" t="n">
        <v>39605</v>
      </c>
      <c r="C20" s="65" t="n">
        <v>78233</v>
      </c>
      <c r="D20" s="65" t="n">
        <v>3160</v>
      </c>
      <c r="E20" s="65">
        <f>C20-D20</f>
        <v/>
      </c>
      <c r="G20" s="67" t="n">
        <v>18010</v>
      </c>
      <c r="H20" s="67" t="n">
        <v>25</v>
      </c>
      <c r="I20" s="67">
        <f>G20-H20</f>
        <v/>
      </c>
      <c r="O20" s="67">
        <f>E20+I20</f>
        <v/>
      </c>
      <c r="P20" s="42">
        <f>SUM(O17:O20)</f>
        <v/>
      </c>
      <c r="Q20" s="12">
        <f>+P20/P10</f>
        <v/>
      </c>
      <c r="R20" s="8" t="n"/>
      <c r="S20" s="67" t="n">
        <v>11400</v>
      </c>
      <c r="T20" s="43">
        <f>SUM(S17:S20)</f>
        <v/>
      </c>
      <c r="U20" s="12">
        <f>+T20/T10</f>
        <v/>
      </c>
      <c r="V20" s="10" t="n"/>
      <c r="W20" s="43" t="n">
        <v>14059</v>
      </c>
      <c r="X20" s="43" t="n">
        <v>2997</v>
      </c>
      <c r="Y20" s="43" t="n">
        <v>16927</v>
      </c>
      <c r="Z20" s="12">
        <f>+Y20/Y10</f>
        <v/>
      </c>
      <c r="AA20" s="51">
        <f>W20+X20</f>
        <v/>
      </c>
    </row>
    <row r="21" ht="13.5" customHeight="1" s="21" thickTop="1">
      <c r="P21" s="27">
        <f>SUM(P10:P20)</f>
        <v/>
      </c>
      <c r="Q21" s="38" t="n"/>
      <c r="T21" s="27">
        <f>SUM(T7:T20)</f>
        <v/>
      </c>
      <c r="U21" s="39" t="n"/>
      <c r="W21" s="29">
        <f>SUM(W10:W20)</f>
        <v/>
      </c>
      <c r="X21" s="29">
        <f>SUM(X10:X20)</f>
        <v/>
      </c>
      <c r="Y21" s="29">
        <f>SUM(Y10:Y20)</f>
        <v/>
      </c>
      <c r="Z21" s="12" t="n"/>
    </row>
    <row r="22">
      <c r="Q22" s="38" t="n"/>
      <c r="U22" s="39" t="n"/>
      <c r="Z22" s="12" t="n"/>
    </row>
    <row r="23">
      <c r="Q23" s="38" t="n"/>
      <c r="U23" s="39" t="n"/>
      <c r="Z23" s="12" t="n"/>
    </row>
    <row r="24">
      <c r="A24" s="79" t="inlineStr">
        <is>
          <t>Academic Year 2008-2009</t>
        </is>
      </c>
      <c r="Q24" s="40" t="n"/>
      <c r="S24" s="67" t="n"/>
      <c r="U24" s="12" t="n"/>
      <c r="V24" s="41" t="n"/>
      <c r="W24" s="29" t="n"/>
      <c r="X24" s="29" t="n"/>
      <c r="Y24" s="29" t="n"/>
      <c r="Z24" s="12" t="n"/>
    </row>
    <row r="25">
      <c r="A25" s="64" t="n">
        <v>39634</v>
      </c>
      <c r="C25" s="65" t="n">
        <v>132781</v>
      </c>
      <c r="D25" s="65" t="n">
        <v>678</v>
      </c>
      <c r="E25" s="65">
        <f>C25-D25</f>
        <v/>
      </c>
      <c r="G25" s="67" t="n">
        <v>52975</v>
      </c>
      <c r="H25" s="67" t="n">
        <v>14</v>
      </c>
      <c r="I25" s="67">
        <f>G25-H25</f>
        <v/>
      </c>
      <c r="O25" s="67">
        <f>E25+I25</f>
        <v/>
      </c>
      <c r="P25" s="6" t="inlineStr">
        <is>
          <t>Fall</t>
        </is>
      </c>
      <c r="Q25" s="40" t="n"/>
      <c r="S25" s="67" t="n">
        <v>22670</v>
      </c>
      <c r="U25" s="40" t="n"/>
      <c r="V25" s="27" t="n"/>
      <c r="Z25" s="12" t="n"/>
    </row>
    <row r="26">
      <c r="A26" s="64" t="n">
        <v>39666</v>
      </c>
      <c r="C26" s="65" t="n">
        <v>1947101</v>
      </c>
      <c r="D26" s="65" t="n">
        <v>1012</v>
      </c>
      <c r="E26" s="65">
        <f>C26-D26</f>
        <v/>
      </c>
      <c r="G26" s="67" t="n">
        <v>594762</v>
      </c>
      <c r="H26" s="67" t="n">
        <v>2612</v>
      </c>
      <c r="I26" s="67">
        <f>G26-H26</f>
        <v/>
      </c>
      <c r="O26" s="67">
        <f>E26+I26</f>
        <v/>
      </c>
      <c r="Q26" s="40" t="n"/>
      <c r="S26" s="67" t="n">
        <v>310935</v>
      </c>
      <c r="U26" s="40" t="n"/>
      <c r="V26" s="27" t="n"/>
      <c r="Z26" s="12" t="n"/>
    </row>
    <row r="27">
      <c r="A27" s="64" t="n">
        <v>39697</v>
      </c>
      <c r="C27" s="65" t="n">
        <v>1450345</v>
      </c>
      <c r="D27" s="65" t="n">
        <v>4927</v>
      </c>
      <c r="E27" s="65">
        <f>C27-D27</f>
        <v/>
      </c>
      <c r="G27" s="67" t="n">
        <v>470203</v>
      </c>
      <c r="H27" s="67" t="n">
        <v>686</v>
      </c>
      <c r="I27" s="67">
        <f>G27-H27</f>
        <v/>
      </c>
      <c r="O27" s="67">
        <f>E27+I27</f>
        <v/>
      </c>
      <c r="Q27" s="40" t="n"/>
      <c r="S27" s="67" t="n">
        <v>568184</v>
      </c>
      <c r="U27" s="40" t="n"/>
      <c r="V27" s="27" t="n"/>
      <c r="Z27" s="12" t="n"/>
    </row>
    <row r="28">
      <c r="A28" s="64" t="n">
        <v>39727</v>
      </c>
      <c r="C28" s="65" t="n">
        <v>94479</v>
      </c>
      <c r="D28" s="65" t="n">
        <v>3181</v>
      </c>
      <c r="E28" s="65">
        <f>C28-D28</f>
        <v/>
      </c>
      <c r="G28" s="67" t="n">
        <v>23897</v>
      </c>
      <c r="H28" s="67" t="n">
        <v>97</v>
      </c>
      <c r="I28" s="67">
        <f>G28-H28</f>
        <v/>
      </c>
      <c r="O28" s="67">
        <f>E28+I28</f>
        <v/>
      </c>
      <c r="P28" s="27">
        <f>SUM(O25:O28)</f>
        <v/>
      </c>
      <c r="Q28" s="12" t="n"/>
      <c r="R28" s="41" t="n"/>
      <c r="S28" s="67" t="n">
        <v>14100</v>
      </c>
      <c r="T28" s="29">
        <f>SUM(S25:S28)</f>
        <v/>
      </c>
      <c r="U28" s="12" t="n"/>
      <c r="V28" s="41" t="n"/>
      <c r="W28" s="29">
        <f>24870-4130</f>
        <v/>
      </c>
      <c r="X28" s="29" t="n">
        <v>4130</v>
      </c>
      <c r="Y28" s="29">
        <f>+W28+X28</f>
        <v/>
      </c>
      <c r="Z28" s="12" t="n"/>
      <c r="AA28" s="51">
        <f>W28+X28</f>
        <v/>
      </c>
    </row>
    <row r="29">
      <c r="E29" s="65">
        <f>C29-D29</f>
        <v/>
      </c>
      <c r="I29" s="67">
        <f>G29-H29</f>
        <v/>
      </c>
      <c r="Q29" s="44" t="n"/>
      <c r="R29" s="8" t="n"/>
      <c r="U29" s="12" t="n"/>
      <c r="V29" s="41" t="n"/>
      <c r="Z29" s="12" t="n"/>
    </row>
    <row r="30">
      <c r="A30" s="64" t="n">
        <v>39758</v>
      </c>
      <c r="C30" s="65" t="n">
        <v>53939</v>
      </c>
      <c r="D30" s="65" t="n">
        <v>80</v>
      </c>
      <c r="E30" s="65">
        <f>C30-D30</f>
        <v/>
      </c>
      <c r="G30" s="67" t="n">
        <v>15483</v>
      </c>
      <c r="H30" s="67" t="n">
        <v>64</v>
      </c>
      <c r="I30" s="67">
        <f>G30-H30</f>
        <v/>
      </c>
      <c r="O30" s="67">
        <f>E30+I30</f>
        <v/>
      </c>
      <c r="P30" s="6" t="inlineStr">
        <is>
          <t>Spring</t>
        </is>
      </c>
      <c r="Q30" s="44" t="n"/>
      <c r="R30" s="8" t="n"/>
      <c r="S30" s="11" t="n">
        <v>8486</v>
      </c>
      <c r="V30" s="10" t="n"/>
      <c r="Z30" s="12" t="n"/>
    </row>
    <row r="31">
      <c r="A31" s="64" t="n">
        <v>39788</v>
      </c>
      <c r="C31" s="65" t="n">
        <v>131673</v>
      </c>
      <c r="D31" s="65" t="n">
        <v>19</v>
      </c>
      <c r="E31" s="65">
        <f>C31-D31</f>
        <v/>
      </c>
      <c r="G31" s="67" t="n">
        <v>46354</v>
      </c>
      <c r="H31" s="67" t="n">
        <v>111</v>
      </c>
      <c r="I31" s="67">
        <f>G31-H31</f>
        <v/>
      </c>
      <c r="O31" s="67">
        <f>E31+I31</f>
        <v/>
      </c>
      <c r="Q31" s="44" t="n"/>
      <c r="R31" s="8" t="n"/>
      <c r="S31" s="67" t="n">
        <v>21793</v>
      </c>
      <c r="V31" s="10" t="n"/>
      <c r="Z31" s="12" t="n"/>
    </row>
    <row r="32">
      <c r="A32" s="64" t="n">
        <v>39819</v>
      </c>
      <c r="C32" s="65" t="n">
        <v>2845881</v>
      </c>
      <c r="D32" s="65" t="n">
        <v>5111</v>
      </c>
      <c r="E32" s="65">
        <f>C32-D32</f>
        <v/>
      </c>
      <c r="G32" s="67" t="n">
        <v>935257</v>
      </c>
      <c r="H32" s="67" t="n">
        <v>15</v>
      </c>
      <c r="I32" s="67">
        <f>G32-H32</f>
        <v/>
      </c>
      <c r="O32" s="67">
        <f>E32+I32</f>
        <v/>
      </c>
      <c r="Q32" s="44" t="n"/>
      <c r="R32" s="8" t="n"/>
      <c r="S32" s="67" t="n">
        <v>28865</v>
      </c>
      <c r="V32" s="10" t="n"/>
      <c r="Z32" s="12" t="n"/>
    </row>
    <row r="33">
      <c r="A33" s="64" t="n">
        <v>39850</v>
      </c>
      <c r="C33" s="65" t="n">
        <v>181775</v>
      </c>
      <c r="D33" s="65" t="n">
        <v>1940</v>
      </c>
      <c r="E33" s="65">
        <f>C33-D33</f>
        <v/>
      </c>
      <c r="G33" s="67" t="n">
        <v>55805</v>
      </c>
      <c r="H33" s="67" t="n">
        <v>8</v>
      </c>
      <c r="I33" s="67">
        <f>G33-H33</f>
        <v/>
      </c>
      <c r="O33" s="67">
        <f>E33+I33</f>
        <v/>
      </c>
      <c r="P33" s="27">
        <f>SUM(O30:O33)</f>
        <v/>
      </c>
      <c r="Q33" s="12">
        <f>+P33/P28</f>
        <v/>
      </c>
      <c r="R33" s="8" t="n"/>
      <c r="T33" s="11">
        <f>SUM(S30:S33)</f>
        <v/>
      </c>
      <c r="U33" s="12">
        <f>+T33/T28</f>
        <v/>
      </c>
      <c r="V33" s="10" t="n"/>
      <c r="W33" s="29" t="n">
        <v>20851</v>
      </c>
      <c r="X33" s="29" t="n">
        <v>3941</v>
      </c>
      <c r="Y33" s="29">
        <f>+W33+X33</f>
        <v/>
      </c>
      <c r="Z33" s="12">
        <f>+Y33/Y28</f>
        <v/>
      </c>
      <c r="AA33" s="51">
        <f>W33+X33</f>
        <v/>
      </c>
    </row>
    <row r="34">
      <c r="E34" s="65">
        <f>C34-D34</f>
        <v/>
      </c>
      <c r="I34" s="67">
        <f>G34-H34</f>
        <v/>
      </c>
      <c r="R34" s="8" t="n"/>
      <c r="V34" s="10" t="n"/>
      <c r="Z34" s="12" t="n"/>
    </row>
    <row r="35">
      <c r="A35" s="64" t="n">
        <v>39878</v>
      </c>
      <c r="C35" s="65" t="n">
        <v>47631</v>
      </c>
      <c r="D35" s="65" t="n">
        <v>571</v>
      </c>
      <c r="E35" s="65">
        <f>C35-D35</f>
        <v/>
      </c>
      <c r="G35" s="67" t="n">
        <v>8194</v>
      </c>
      <c r="H35" s="67" t="n">
        <v>0</v>
      </c>
      <c r="I35" s="67">
        <f>G35-H35</f>
        <v/>
      </c>
      <c r="O35" s="67">
        <f>E35+I35</f>
        <v/>
      </c>
      <c r="P35" s="6" t="inlineStr">
        <is>
          <t>Summer</t>
        </is>
      </c>
      <c r="R35" s="8" t="n"/>
      <c r="S35" s="67" t="n">
        <v>6769</v>
      </c>
      <c r="V35" s="10" t="n"/>
      <c r="Z35" s="12" t="n"/>
    </row>
    <row r="36">
      <c r="A36" s="64" t="n">
        <v>39909</v>
      </c>
      <c r="C36" s="65" t="n">
        <v>133707</v>
      </c>
      <c r="D36" s="65" t="n">
        <v>6</v>
      </c>
      <c r="E36" s="65">
        <f>C36-D36</f>
        <v/>
      </c>
      <c r="G36" s="67" t="n">
        <v>39398</v>
      </c>
      <c r="H36" s="67" t="n">
        <v>41</v>
      </c>
      <c r="I36" s="67">
        <f>G36-H36</f>
        <v/>
      </c>
      <c r="O36" s="67">
        <f>E36+I36</f>
        <v/>
      </c>
      <c r="R36" s="8" t="n"/>
      <c r="S36" s="67" t="n">
        <v>21200</v>
      </c>
      <c r="V36" s="10" t="n"/>
      <c r="Z36" s="12" t="n"/>
    </row>
    <row r="37">
      <c r="A37" s="64" t="n">
        <v>39939</v>
      </c>
      <c r="C37" s="65" t="n">
        <v>1667192</v>
      </c>
      <c r="D37" s="65" t="n">
        <v>18342</v>
      </c>
      <c r="E37" s="65">
        <f>C37-D37</f>
        <v/>
      </c>
      <c r="G37" s="67" t="n">
        <v>447929</v>
      </c>
      <c r="H37" s="67" t="n">
        <v>2036</v>
      </c>
      <c r="I37" s="67">
        <f>G37-H37</f>
        <v/>
      </c>
      <c r="O37" s="67">
        <f>E37+I37</f>
        <v/>
      </c>
      <c r="R37" s="8" t="n"/>
      <c r="S37" s="67" t="n">
        <v>256606</v>
      </c>
      <c r="V37" s="10" t="n"/>
      <c r="Z37" s="12" t="n"/>
    </row>
    <row r="38" ht="13.5" customHeight="1" s="21" thickBot="1">
      <c r="A38" s="64" t="n">
        <v>39970</v>
      </c>
      <c r="C38" s="65" t="n">
        <v>91895</v>
      </c>
      <c r="D38" s="65" t="n">
        <v>1083</v>
      </c>
      <c r="E38" s="65">
        <f>C38-D38</f>
        <v/>
      </c>
      <c r="G38" s="67" t="n">
        <v>19969</v>
      </c>
      <c r="H38" s="67" t="n">
        <v>339</v>
      </c>
      <c r="I38" s="67">
        <f>G38-H38</f>
        <v/>
      </c>
      <c r="O38" s="67">
        <f>E38+I38</f>
        <v/>
      </c>
      <c r="P38" s="42">
        <f>SUM(O35:O38)</f>
        <v/>
      </c>
      <c r="Q38" s="12">
        <f>+P38/P28</f>
        <v/>
      </c>
      <c r="R38" s="8" t="n"/>
      <c r="S38" s="67" t="n">
        <v>13529</v>
      </c>
      <c r="T38" s="43">
        <f>SUM(S35:S38)</f>
        <v/>
      </c>
      <c r="U38" s="12">
        <f>+T38/T28</f>
        <v/>
      </c>
      <c r="V38" s="10" t="n"/>
      <c r="W38" s="43" t="n">
        <v>14883</v>
      </c>
      <c r="X38" s="43" t="n">
        <v>2383</v>
      </c>
      <c r="Y38" s="43">
        <f>+W38+X38</f>
        <v/>
      </c>
      <c r="Z38" s="12">
        <f>+Y38/Y28</f>
        <v/>
      </c>
      <c r="AA38" s="51">
        <f>W38+X38</f>
        <v/>
      </c>
    </row>
    <row r="39" ht="13.5" customHeight="1" s="21" thickTop="1">
      <c r="P39" s="27">
        <f>SUM(P28:P38)</f>
        <v/>
      </c>
      <c r="Q39" s="38" t="n"/>
      <c r="T39" s="27">
        <f>SUM(T25:T38)</f>
        <v/>
      </c>
      <c r="U39" s="39" t="n"/>
      <c r="W39" s="29">
        <f>SUM(W28:W38)</f>
        <v/>
      </c>
      <c r="X39" s="29">
        <f>SUM(X28:X38)</f>
        <v/>
      </c>
      <c r="Y39" s="29">
        <f>SUM(Y28:Y38)</f>
        <v/>
      </c>
      <c r="Z39" s="12" t="n"/>
    </row>
    <row r="40">
      <c r="Q40" s="38" t="n"/>
      <c r="U40" s="39" t="n"/>
      <c r="Z40" s="12" t="n"/>
    </row>
    <row r="41">
      <c r="Q41" s="38" t="n"/>
      <c r="U41" s="39" t="n"/>
      <c r="Z41" s="12" t="n"/>
    </row>
    <row r="42">
      <c r="Q42" s="38" t="n"/>
      <c r="U42" s="39" t="n"/>
      <c r="Z42" s="12" t="n"/>
    </row>
    <row r="43">
      <c r="A43" s="79" t="inlineStr">
        <is>
          <t>Academic Year 2009-2010</t>
        </is>
      </c>
      <c r="Q43" s="40" t="n"/>
      <c r="S43" s="67" t="n"/>
      <c r="U43" s="12" t="n"/>
      <c r="V43" s="41" t="n"/>
      <c r="W43" s="29" t="n"/>
      <c r="X43" s="29" t="n"/>
      <c r="Y43" s="29" t="n"/>
      <c r="Z43" s="12" t="n"/>
    </row>
    <row r="44">
      <c r="A44" s="64" t="n">
        <v>39999</v>
      </c>
      <c r="C44" s="65" t="n">
        <v>126392</v>
      </c>
      <c r="D44" s="65" t="n">
        <v>0</v>
      </c>
      <c r="E44" s="65">
        <f>C44-D44</f>
        <v/>
      </c>
      <c r="G44" s="67" t="n">
        <v>53014</v>
      </c>
      <c r="H44" s="67" t="n">
        <v>0</v>
      </c>
      <c r="I44" s="67">
        <f>G44-H44</f>
        <v/>
      </c>
      <c r="O44" s="67">
        <f>E44+I44</f>
        <v/>
      </c>
      <c r="P44" s="6" t="inlineStr">
        <is>
          <t>Fall</t>
        </is>
      </c>
      <c r="Q44" s="40" t="n"/>
      <c r="S44" s="67" t="n">
        <v>21977</v>
      </c>
      <c r="U44" s="40" t="n"/>
      <c r="V44" s="27" t="n"/>
      <c r="Z44" s="12" t="n"/>
    </row>
    <row r="45">
      <c r="A45" s="64" t="n">
        <v>40031</v>
      </c>
      <c r="C45" s="65" t="n">
        <v>2789447</v>
      </c>
      <c r="D45" s="65" t="n">
        <v>32209</v>
      </c>
      <c r="E45" s="65">
        <f>C45-D45</f>
        <v/>
      </c>
      <c r="G45" s="67" t="n">
        <v>912517</v>
      </c>
      <c r="H45" s="67" t="n">
        <v>3254</v>
      </c>
      <c r="I45" s="67">
        <f>G45-H45</f>
        <v/>
      </c>
      <c r="O45" s="67">
        <f>E45+I45</f>
        <v/>
      </c>
      <c r="Q45" s="40" t="n"/>
      <c r="S45" s="67" t="n">
        <v>449147</v>
      </c>
      <c r="U45" s="40" t="n"/>
      <c r="V45" s="27" t="n"/>
      <c r="Z45" s="12" t="n"/>
    </row>
    <row r="46">
      <c r="A46" s="64" t="n">
        <v>40062</v>
      </c>
      <c r="C46" s="65" t="n">
        <v>1153959</v>
      </c>
      <c r="D46" s="65" t="n">
        <v>103904</v>
      </c>
      <c r="E46" s="65">
        <f>C46-D46</f>
        <v/>
      </c>
      <c r="G46" s="67" t="n">
        <v>348861</v>
      </c>
      <c r="H46" s="67" t="n">
        <v>1956</v>
      </c>
      <c r="I46" s="67">
        <f>G46-H46</f>
        <v/>
      </c>
      <c r="O46" s="67">
        <f>E46+I46</f>
        <v/>
      </c>
      <c r="Q46" s="40" t="n"/>
      <c r="S46" s="67" t="n">
        <v>171127</v>
      </c>
      <c r="U46" s="40" t="n"/>
      <c r="V46" s="27" t="n"/>
      <c r="Z46" s="12" t="n"/>
    </row>
    <row r="47">
      <c r="A47" s="64" t="n">
        <v>40092</v>
      </c>
      <c r="C47" s="65" t="n">
        <v>81418</v>
      </c>
      <c r="D47" s="65" t="n">
        <v>12587</v>
      </c>
      <c r="E47" s="65">
        <f>C47-D47</f>
        <v/>
      </c>
      <c r="G47" s="67" t="n">
        <v>24223</v>
      </c>
      <c r="H47" s="11" t="n">
        <v>0</v>
      </c>
      <c r="I47" s="67">
        <f>G47-H47</f>
        <v/>
      </c>
      <c r="O47" s="67">
        <f>E47+I47</f>
        <v/>
      </c>
      <c r="P47" s="27">
        <f>SUM(O44:O47)</f>
        <v/>
      </c>
      <c r="Q47" s="12" t="n"/>
      <c r="R47" s="41" t="n"/>
      <c r="S47" s="67" t="n">
        <v>11399</v>
      </c>
      <c r="T47" s="29">
        <f>SUM(S44:S47)</f>
        <v/>
      </c>
      <c r="U47" s="12" t="n"/>
      <c r="V47" s="41" t="n"/>
      <c r="W47" s="29" t="n">
        <v>24288</v>
      </c>
      <c r="X47" s="29" t="n">
        <v>3711</v>
      </c>
      <c r="Y47" s="29">
        <f>+W47+X47</f>
        <v/>
      </c>
      <c r="Z47" s="12" t="n"/>
      <c r="AA47" s="51">
        <f>W47+X47</f>
        <v/>
      </c>
    </row>
    <row r="48">
      <c r="E48" s="65">
        <f>C48-D48</f>
        <v/>
      </c>
      <c r="I48" s="67">
        <f>G48-H48</f>
        <v/>
      </c>
      <c r="Q48" s="44" t="n"/>
      <c r="R48" s="8" t="n"/>
      <c r="U48" s="12" t="n"/>
      <c r="V48" s="41" t="n"/>
      <c r="Z48" s="12" t="n"/>
    </row>
    <row r="49">
      <c r="A49" s="64" t="n">
        <v>40123</v>
      </c>
      <c r="C49" s="65" t="n">
        <v>63479</v>
      </c>
      <c r="D49" s="65" t="n">
        <v>130</v>
      </c>
      <c r="E49" s="65">
        <f>C49-D49</f>
        <v/>
      </c>
      <c r="G49" s="67" t="n">
        <v>20533</v>
      </c>
      <c r="H49" s="67" t="n">
        <v>0</v>
      </c>
      <c r="I49" s="67">
        <f>G49-H49</f>
        <v/>
      </c>
      <c r="O49" s="67">
        <f>E49+I49</f>
        <v/>
      </c>
      <c r="P49" s="6" t="inlineStr">
        <is>
          <t>Spring</t>
        </is>
      </c>
      <c r="Q49" s="44" t="n"/>
      <c r="R49" s="8" t="n"/>
      <c r="S49" s="11" t="n">
        <v>10276</v>
      </c>
      <c r="V49" s="10" t="n"/>
      <c r="Z49" s="12" t="n"/>
    </row>
    <row r="50">
      <c r="A50" s="64" t="n">
        <v>40153</v>
      </c>
      <c r="C50" s="65" t="n">
        <v>224310</v>
      </c>
      <c r="D50" s="65" t="n">
        <v>24</v>
      </c>
      <c r="E50" s="65">
        <f>C50-D50</f>
        <v/>
      </c>
      <c r="G50" s="67" t="n">
        <v>24223</v>
      </c>
      <c r="H50" s="67" t="n">
        <v>24</v>
      </c>
      <c r="I50" s="67">
        <f>G50-H50</f>
        <v/>
      </c>
      <c r="O50" s="67">
        <f>E50+I50</f>
        <v/>
      </c>
      <c r="Q50" s="44" t="n"/>
      <c r="R50" s="8" t="n"/>
      <c r="S50" s="67" t="n">
        <v>33940</v>
      </c>
      <c r="V50" s="10" t="n"/>
      <c r="Z50" s="12" t="n"/>
    </row>
    <row r="51">
      <c r="A51" s="64" t="n">
        <v>40184</v>
      </c>
      <c r="C51" s="65" t="n">
        <v>3177372</v>
      </c>
      <c r="D51" s="65" t="n">
        <v>22130</v>
      </c>
      <c r="E51" s="65">
        <f>C51-D51</f>
        <v/>
      </c>
      <c r="G51" s="67" t="n">
        <v>1048355</v>
      </c>
      <c r="H51" s="67" t="n">
        <v>7560</v>
      </c>
      <c r="I51" s="67">
        <f>G51-H51</f>
        <v/>
      </c>
      <c r="O51" s="67">
        <f>E51+I51</f>
        <v/>
      </c>
      <c r="Q51" s="44" t="n"/>
      <c r="R51" s="8" t="n"/>
      <c r="S51" s="67" t="n">
        <v>514014</v>
      </c>
      <c r="V51" s="10" t="n"/>
      <c r="Z51" s="12" t="n"/>
    </row>
    <row r="52">
      <c r="A52" s="64" t="n">
        <v>40215</v>
      </c>
      <c r="C52" s="65" t="n">
        <v>167566</v>
      </c>
      <c r="D52" s="65" t="n">
        <v>113783</v>
      </c>
      <c r="E52" s="65">
        <f>C52-D52</f>
        <v/>
      </c>
      <c r="G52" s="67" t="n">
        <v>47336</v>
      </c>
      <c r="H52" s="67" t="n">
        <v>90</v>
      </c>
      <c r="I52" s="67">
        <f>G52-H52</f>
        <v/>
      </c>
      <c r="O52" s="67">
        <f>E52+I52</f>
        <v/>
      </c>
      <c r="P52" s="27">
        <f>SUM(O49:O52)</f>
        <v/>
      </c>
      <c r="Q52" s="12">
        <f>+P52/P47</f>
        <v/>
      </c>
      <c r="R52" s="8" t="n"/>
      <c r="S52" s="67" t="n">
        <v>12376</v>
      </c>
      <c r="T52" s="11">
        <f>SUM(S49:S52)</f>
        <v/>
      </c>
      <c r="U52" s="12">
        <f>+T52/T47</f>
        <v/>
      </c>
      <c r="V52" s="10" t="n"/>
      <c r="W52" s="29" t="n">
        <v>23706</v>
      </c>
      <c r="X52" s="29" t="n">
        <v>3769</v>
      </c>
      <c r="Y52" s="29">
        <f>+W52+X52</f>
        <v/>
      </c>
      <c r="Z52" s="12">
        <f>+Y52/Y47</f>
        <v/>
      </c>
      <c r="AA52" s="51">
        <f>W52+X52</f>
        <v/>
      </c>
    </row>
    <row r="53">
      <c r="E53" s="65">
        <f>C53-D53</f>
        <v/>
      </c>
      <c r="I53" s="67">
        <f>G53-H53</f>
        <v/>
      </c>
      <c r="R53" s="8" t="n"/>
      <c r="V53" s="10" t="n"/>
      <c r="Z53" s="12" t="n"/>
    </row>
    <row r="54">
      <c r="A54" s="64" t="n">
        <v>40243</v>
      </c>
      <c r="C54" s="65" t="n">
        <v>38878</v>
      </c>
      <c r="D54" s="65" t="n">
        <v>1082</v>
      </c>
      <c r="E54" s="65">
        <f>C54-D54</f>
        <v/>
      </c>
      <c r="G54" s="67" t="n">
        <v>10475</v>
      </c>
      <c r="H54" s="67" t="n">
        <v>0</v>
      </c>
      <c r="I54" s="67">
        <f>G54-H54</f>
        <v/>
      </c>
      <c r="M54" s="67">
        <f>K54-L54</f>
        <v/>
      </c>
      <c r="O54" s="67">
        <f>E54+I54</f>
        <v/>
      </c>
      <c r="P54" s="6" t="inlineStr">
        <is>
          <t>Summer</t>
        </is>
      </c>
      <c r="R54" s="8" t="n"/>
      <c r="S54" s="67" t="n">
        <v>5914</v>
      </c>
      <c r="V54" s="10" t="n"/>
      <c r="Z54" s="12" t="n"/>
    </row>
    <row r="55">
      <c r="A55" s="64" t="n">
        <v>40274</v>
      </c>
      <c r="C55" s="65" t="n">
        <v>88234</v>
      </c>
      <c r="D55" s="65" t="n">
        <v>5251</v>
      </c>
      <c r="E55" s="65">
        <f>C55-D55</f>
        <v/>
      </c>
      <c r="G55" s="67" t="n">
        <v>23176</v>
      </c>
      <c r="H55" s="67" t="n">
        <v>0</v>
      </c>
      <c r="I55" s="67">
        <f>G55-H55</f>
        <v/>
      </c>
      <c r="K55" s="67" t="n">
        <v>1720</v>
      </c>
      <c r="L55" s="67" t="n">
        <v>0</v>
      </c>
      <c r="M55" s="67">
        <f>K55-L55</f>
        <v/>
      </c>
      <c r="O55" s="67">
        <f>E55+I55+M55</f>
        <v/>
      </c>
      <c r="R55" s="8" t="n"/>
      <c r="S55" s="67" t="n">
        <v>13215</v>
      </c>
      <c r="V55" s="10" t="n"/>
      <c r="Z55" s="12" t="n"/>
    </row>
    <row r="56">
      <c r="A56" s="64" t="n">
        <v>40304</v>
      </c>
      <c r="C56" s="65" t="n">
        <v>1890095</v>
      </c>
      <c r="D56" s="65" t="n">
        <v>73636</v>
      </c>
      <c r="E56" s="65">
        <f>C56-D56</f>
        <v/>
      </c>
      <c r="G56" s="67" t="n">
        <v>518852</v>
      </c>
      <c r="H56" s="67" t="n">
        <v>6370</v>
      </c>
      <c r="I56" s="67">
        <f>G56-H56</f>
        <v/>
      </c>
      <c r="K56" s="67" t="n">
        <v>133444</v>
      </c>
      <c r="L56" s="67" t="n">
        <v>744</v>
      </c>
      <c r="M56" s="67">
        <f>K56-L56</f>
        <v/>
      </c>
      <c r="O56" s="67">
        <f>E56+I56+M56</f>
        <v/>
      </c>
      <c r="R56" s="8" t="n"/>
      <c r="S56" s="67" t="n">
        <v>301551</v>
      </c>
      <c r="V56" s="10" t="n"/>
      <c r="Z56" s="12" t="n"/>
    </row>
    <row r="57" ht="13.5" customHeight="1" s="21" thickBot="1">
      <c r="A57" s="64" t="n">
        <v>40335</v>
      </c>
      <c r="C57" s="65" t="n">
        <v>180017</v>
      </c>
      <c r="D57" s="65" t="n">
        <v>10970</v>
      </c>
      <c r="E57" s="65">
        <f>C57-D57</f>
        <v/>
      </c>
      <c r="G57" s="67" t="n">
        <v>42647</v>
      </c>
      <c r="H57" s="67" t="n">
        <v>774</v>
      </c>
      <c r="I57" s="67">
        <f>G57-H57</f>
        <v/>
      </c>
      <c r="K57" s="67" t="n">
        <v>20114</v>
      </c>
      <c r="L57" s="67" t="n">
        <v>170</v>
      </c>
      <c r="M57" s="67">
        <f>K57-L57</f>
        <v/>
      </c>
      <c r="O57" s="67">
        <f>E57+I57+M57</f>
        <v/>
      </c>
      <c r="P57" s="42">
        <f>SUM(O54:O57)</f>
        <v/>
      </c>
      <c r="Q57" s="12">
        <f>+P57/P47</f>
        <v/>
      </c>
      <c r="R57" s="8" t="n"/>
      <c r="S57" s="67" t="n">
        <v>28281</v>
      </c>
      <c r="T57" s="43">
        <f>SUM(S54:S57)</f>
        <v/>
      </c>
      <c r="U57" s="12">
        <f>+T57/T47</f>
        <v/>
      </c>
      <c r="V57" s="10" t="n"/>
      <c r="W57" s="43" t="n">
        <v>18812</v>
      </c>
      <c r="X57" s="43" t="n">
        <v>4169</v>
      </c>
      <c r="Y57" s="43">
        <f>+W57+X57</f>
        <v/>
      </c>
      <c r="Z57" s="12">
        <f>+Y57/Y47</f>
        <v/>
      </c>
      <c r="AA57" s="51">
        <f>W57+X57</f>
        <v/>
      </c>
    </row>
    <row r="58" ht="13.5" customHeight="1" s="21" thickTop="1">
      <c r="P58" s="27">
        <f>SUM(P47:P57)</f>
        <v/>
      </c>
      <c r="R58" s="8" t="n"/>
      <c r="T58" s="27">
        <f>SUM(T44:T57)</f>
        <v/>
      </c>
      <c r="V58" s="10" t="n"/>
      <c r="W58" s="29">
        <f>SUM(W47:W57)</f>
        <v/>
      </c>
      <c r="X58" s="29">
        <f>SUM(X47:X57)</f>
        <v/>
      </c>
      <c r="Y58" s="29">
        <f>SUM(Y47:Y57)</f>
        <v/>
      </c>
      <c r="Z58" s="12" t="n"/>
    </row>
    <row r="59" hidden="1" s="21">
      <c r="R59" s="8" t="n"/>
      <c r="V59" s="10" t="n"/>
      <c r="AA59" s="53" t="n"/>
    </row>
    <row r="60" hidden="1" s="21">
      <c r="R60" s="8" t="n"/>
      <c r="V60" s="10" t="n"/>
      <c r="AA60" s="53" t="n"/>
    </row>
    <row r="61" hidden="1" s="21">
      <c r="R61" s="8" t="n"/>
      <c r="V61" s="10" t="n"/>
      <c r="AA61" s="53" t="n"/>
    </row>
    <row r="62">
      <c r="A62" s="79" t="inlineStr">
        <is>
          <t>Academic Year 2010-2011</t>
        </is>
      </c>
      <c r="Q62" s="40" t="n"/>
      <c r="S62" s="67" t="n"/>
      <c r="U62" s="49" t="n"/>
      <c r="V62" s="50" t="n"/>
      <c r="W62" s="29" t="n"/>
      <c r="X62" s="29" t="n"/>
      <c r="Y62" s="29" t="n"/>
      <c r="Z62" s="12" t="n"/>
    </row>
    <row r="63">
      <c r="A63" s="64" t="n">
        <v>40364</v>
      </c>
      <c r="C63" s="65" t="n">
        <v>124803.81</v>
      </c>
      <c r="D63" s="65" t="n">
        <v>8462.41</v>
      </c>
      <c r="E63" s="65">
        <f>C63-D63</f>
        <v/>
      </c>
      <c r="G63" s="67" t="n">
        <v>33930.91</v>
      </c>
      <c r="H63" s="67" t="n">
        <v>0</v>
      </c>
      <c r="I63" s="67">
        <f>G63-H63</f>
        <v/>
      </c>
      <c r="K63" s="67" t="n">
        <v>10727.75</v>
      </c>
      <c r="L63" s="67" t="n">
        <v>0</v>
      </c>
      <c r="M63" s="67">
        <f>K63-L63</f>
        <v/>
      </c>
      <c r="O63" s="67">
        <f>E63+I63+M63</f>
        <v/>
      </c>
      <c r="P63" s="6" t="inlineStr">
        <is>
          <t>Fall</t>
        </is>
      </c>
      <c r="Q63" s="40" t="n"/>
      <c r="S63" s="67" t="n">
        <v>19722.51</v>
      </c>
      <c r="U63" s="40" t="n"/>
      <c r="V63" s="27" t="n"/>
      <c r="Z63" s="12" t="n"/>
    </row>
    <row r="64">
      <c r="A64" s="64" t="n">
        <v>40396</v>
      </c>
      <c r="C64" s="65" t="n">
        <v>2869944.22</v>
      </c>
      <c r="D64" s="65" t="n">
        <v>135573.3</v>
      </c>
      <c r="E64" s="65">
        <f>C64-D64</f>
        <v/>
      </c>
      <c r="G64" s="67" t="n">
        <v>970887.33</v>
      </c>
      <c r="H64" s="67" t="n">
        <v>12799.52</v>
      </c>
      <c r="I64" s="67">
        <f>G64-H64</f>
        <v/>
      </c>
      <c r="K64" s="67" t="n">
        <v>417244.64</v>
      </c>
      <c r="L64" s="67" t="n">
        <v>5587.57</v>
      </c>
      <c r="M64" s="67">
        <f>K64-L64</f>
        <v/>
      </c>
      <c r="O64" s="67">
        <f>E64+I64+M64</f>
        <v/>
      </c>
      <c r="Q64" s="40" t="n"/>
      <c r="S64" s="67" t="n">
        <v>502754.18</v>
      </c>
      <c r="U64" s="40" t="n"/>
      <c r="V64" s="27" t="n"/>
      <c r="Z64" s="12" t="n"/>
    </row>
    <row r="65">
      <c r="A65" s="64" t="n">
        <v>40428</v>
      </c>
      <c r="C65" s="65" t="n">
        <v>947174.36</v>
      </c>
      <c r="D65" s="65" t="n">
        <v>43849.26</v>
      </c>
      <c r="E65" s="65">
        <f>C65-D65</f>
        <v/>
      </c>
      <c r="G65" s="67" t="n">
        <v>311163.28</v>
      </c>
      <c r="H65" s="67" t="n">
        <v>5824.98</v>
      </c>
      <c r="I65" s="67">
        <f>G65-H65</f>
        <v/>
      </c>
      <c r="K65" s="67" t="n">
        <v>124149.38</v>
      </c>
      <c r="L65" s="67" t="n">
        <v>1512.98</v>
      </c>
      <c r="M65" s="67">
        <f>K65-L65</f>
        <v/>
      </c>
      <c r="O65" s="67">
        <f>E65+I65+M65</f>
        <v/>
      </c>
      <c r="Q65" s="40" t="n"/>
      <c r="S65" s="67" t="n">
        <v>163084.23</v>
      </c>
      <c r="U65" s="40" t="n"/>
      <c r="V65" s="27" t="n"/>
      <c r="Z65" s="12" t="n"/>
    </row>
    <row r="66">
      <c r="A66" s="64" t="n">
        <v>40460</v>
      </c>
      <c r="C66" s="65" t="n">
        <v>70708.59</v>
      </c>
      <c r="D66" s="65" t="n">
        <v>5036.53</v>
      </c>
      <c r="E66" s="65">
        <f>C66-D66</f>
        <v/>
      </c>
      <c r="G66" s="67" t="n">
        <v>18416.7</v>
      </c>
      <c r="H66" s="11" t="n">
        <v>69.95</v>
      </c>
      <c r="I66" s="67">
        <f>G66-H66</f>
        <v/>
      </c>
      <c r="K66" s="67" t="n">
        <v>8282.190000000001</v>
      </c>
      <c r="L66" s="67" t="n">
        <v>0</v>
      </c>
      <c r="M66" s="67">
        <f>K66-L66</f>
        <v/>
      </c>
      <c r="O66" s="67">
        <f>E66+I66+M66</f>
        <v/>
      </c>
      <c r="P66" s="27">
        <f>SUM(O63:O66)</f>
        <v/>
      </c>
      <c r="Q66" s="12" t="n"/>
      <c r="R66" s="41" t="n"/>
      <c r="S66" s="67" t="n">
        <v>11306.87</v>
      </c>
      <c r="T66" s="29">
        <f>SUM(S63:S66)</f>
        <v/>
      </c>
      <c r="U66" s="12" t="n"/>
      <c r="V66" s="41" t="n"/>
      <c r="W66" s="29" t="n">
        <v>29948</v>
      </c>
      <c r="X66" s="29" t="n">
        <v>4137</v>
      </c>
      <c r="Y66" s="29">
        <f>+W66+X66</f>
        <v/>
      </c>
      <c r="Z66" s="12">
        <f>+Y66/Y58</f>
        <v/>
      </c>
      <c r="AA66" s="51">
        <f>W66+X66</f>
        <v/>
      </c>
    </row>
    <row r="67">
      <c r="E67" s="65">
        <f>C67-D67</f>
        <v/>
      </c>
      <c r="I67" s="67">
        <f>G67-H67</f>
        <v/>
      </c>
      <c r="M67" s="67">
        <f>K67-L67</f>
        <v/>
      </c>
      <c r="O67" s="67">
        <f>E67+I67+M67</f>
        <v/>
      </c>
      <c r="Q67" s="44" t="n"/>
      <c r="R67" s="8" t="n"/>
      <c r="U67" s="12" t="n"/>
      <c r="V67" s="41" t="n"/>
      <c r="Z67" s="12" t="n"/>
    </row>
    <row r="68">
      <c r="A68" s="64" t="n">
        <v>40488</v>
      </c>
      <c r="C68" s="65" t="n">
        <v>68149.27</v>
      </c>
      <c r="D68" s="65" t="n">
        <v>5136.42</v>
      </c>
      <c r="E68" s="65">
        <f>C68-D68</f>
        <v/>
      </c>
      <c r="G68" s="67" t="n">
        <v>17473.72</v>
      </c>
      <c r="H68" s="67" t="n">
        <v>0</v>
      </c>
      <c r="I68" s="67">
        <f>G68-H68</f>
        <v/>
      </c>
      <c r="K68" s="67" t="n">
        <v>9209.01</v>
      </c>
      <c r="L68" s="67" t="n">
        <v>0</v>
      </c>
      <c r="M68" s="67">
        <f>K68-L68</f>
        <v/>
      </c>
      <c r="O68" s="67">
        <f>E68+I68+M68</f>
        <v/>
      </c>
      <c r="P68" s="6" t="inlineStr">
        <is>
          <t>Spring</t>
        </is>
      </c>
      <c r="Q68" s="44" t="n"/>
      <c r="R68" s="8" t="n"/>
      <c r="S68" s="67" t="n">
        <v>10987.71</v>
      </c>
      <c r="V68" s="10" t="n"/>
      <c r="Z68" s="12" t="n"/>
    </row>
    <row r="69">
      <c r="A69" s="64" t="n">
        <v>40518</v>
      </c>
      <c r="C69" s="65" t="n">
        <v>204528.96</v>
      </c>
      <c r="D69" s="65" t="n">
        <v>5323.28</v>
      </c>
      <c r="E69" s="65">
        <f>C69-D69</f>
        <v/>
      </c>
      <c r="G69" s="67" t="n">
        <v>63981.62</v>
      </c>
      <c r="H69" s="67" t="n">
        <v>0</v>
      </c>
      <c r="I69" s="67">
        <f>G69-H69</f>
        <v/>
      </c>
      <c r="K69" s="67" t="n">
        <v>35747.04</v>
      </c>
      <c r="L69" s="67" t="n">
        <v>0</v>
      </c>
      <c r="M69" s="67">
        <f>K69-L69</f>
        <v/>
      </c>
      <c r="O69" s="67">
        <f>E69+I69+M69</f>
        <v/>
      </c>
      <c r="Q69" s="44" t="n"/>
      <c r="R69" s="8" t="n"/>
      <c r="S69" s="67" t="n">
        <v>36619.46</v>
      </c>
      <c r="V69" s="10" t="n"/>
      <c r="Z69" s="12" t="n"/>
    </row>
    <row r="70">
      <c r="A70" s="64" t="n">
        <v>40549</v>
      </c>
      <c r="C70" s="65" t="n">
        <v>3197723.59</v>
      </c>
      <c r="D70" s="65" t="n">
        <v>125624.71</v>
      </c>
      <c r="E70" s="65">
        <f>C70-D70</f>
        <v/>
      </c>
      <c r="G70" s="67" t="n">
        <v>1109444.01</v>
      </c>
      <c r="H70" s="67" t="n">
        <v>15845</v>
      </c>
      <c r="I70" s="67">
        <f>G70-H70</f>
        <v/>
      </c>
      <c r="K70" s="67" t="n">
        <v>584395.33</v>
      </c>
      <c r="L70" s="67" t="n">
        <v>9200.67</v>
      </c>
      <c r="M70" s="67">
        <f>K70-L70</f>
        <v/>
      </c>
      <c r="O70" s="67">
        <f>E70+I70+M70</f>
        <v/>
      </c>
      <c r="Q70" s="44" t="n"/>
      <c r="R70" s="8" t="n"/>
      <c r="S70" s="67" t="n">
        <v>580759.36</v>
      </c>
      <c r="V70" s="10" t="n"/>
      <c r="Z70" s="12" t="n"/>
    </row>
    <row r="71">
      <c r="A71" s="64" t="n">
        <v>40580</v>
      </c>
      <c r="C71" s="65" t="n">
        <v>137046.4</v>
      </c>
      <c r="D71" s="65" t="n">
        <v>4419.25</v>
      </c>
      <c r="E71" s="65">
        <f>C71-D71</f>
        <v/>
      </c>
      <c r="G71" s="67" t="n">
        <v>40522.94</v>
      </c>
      <c r="H71" s="67" t="n">
        <v>708.99</v>
      </c>
      <c r="I71" s="67">
        <f>G71-H71</f>
        <v/>
      </c>
      <c r="K71" s="67" t="n">
        <v>14203.04</v>
      </c>
      <c r="L71" s="67" t="n">
        <v>159.98</v>
      </c>
      <c r="M71" s="67">
        <f>K71-L71</f>
        <v/>
      </c>
      <c r="O71" s="67">
        <f>E71+I71+M71</f>
        <v/>
      </c>
      <c r="P71" s="27">
        <f>SUM(O68:O71)</f>
        <v/>
      </c>
      <c r="Q71" s="12">
        <f>+P71/P66</f>
        <v/>
      </c>
      <c r="R71" s="8" t="n"/>
      <c r="T71" s="29">
        <f>SUM(S68:S71)</f>
        <v/>
      </c>
      <c r="U71" s="12">
        <f>+T71/T66</f>
        <v/>
      </c>
      <c r="V71" s="10" t="n"/>
      <c r="W71" s="29" t="n">
        <v>28826</v>
      </c>
      <c r="X71" s="29" t="n">
        <v>3361</v>
      </c>
      <c r="Y71" s="29">
        <f>+W71+X71</f>
        <v/>
      </c>
      <c r="Z71" s="12">
        <f>+Y71/Y66</f>
        <v/>
      </c>
      <c r="AA71" s="51">
        <f>W71+X71</f>
        <v/>
      </c>
    </row>
    <row r="72">
      <c r="E72" s="65">
        <f>C72-D72</f>
        <v/>
      </c>
      <c r="I72" s="67">
        <f>G72-H72</f>
        <v/>
      </c>
      <c r="M72" s="67">
        <f>K72-L72</f>
        <v/>
      </c>
      <c r="O72" s="67">
        <f>E72+I72+M72</f>
        <v/>
      </c>
      <c r="R72" s="8" t="n"/>
      <c r="V72" s="10" t="n"/>
      <c r="Z72" s="12" t="n"/>
    </row>
    <row r="73">
      <c r="A73" s="64" t="n">
        <v>40608</v>
      </c>
      <c r="C73" s="65" t="n">
        <v>50418.81</v>
      </c>
      <c r="D73" s="65" t="n">
        <v>4745.48</v>
      </c>
      <c r="E73" s="65">
        <f>C73-D73</f>
        <v/>
      </c>
      <c r="G73" s="67" t="n">
        <v>11695.29</v>
      </c>
      <c r="H73" s="67" t="n">
        <v>1.98</v>
      </c>
      <c r="I73" s="67">
        <f>G73-H73</f>
        <v/>
      </c>
      <c r="K73" s="67" t="n">
        <v>3927.37</v>
      </c>
      <c r="L73" s="67" t="n">
        <v>12.99</v>
      </c>
      <c r="M73" s="67">
        <f>K73-L73</f>
        <v/>
      </c>
      <c r="O73" s="67">
        <f>E73+I73+M73</f>
        <v/>
      </c>
      <c r="P73" s="6" t="inlineStr">
        <is>
          <t>Summer</t>
        </is>
      </c>
      <c r="R73" s="8" t="n"/>
      <c r="S73" s="67" t="n">
        <v>22844.31</v>
      </c>
      <c r="V73" s="10" t="n"/>
      <c r="Z73" s="12" t="n"/>
    </row>
    <row r="74">
      <c r="A74" s="64" t="n">
        <v>40639</v>
      </c>
      <c r="C74" s="65" t="n">
        <v>72765.08</v>
      </c>
      <c r="D74" s="65" t="n">
        <v>4380.63</v>
      </c>
      <c r="E74" s="65">
        <f>C74-D74</f>
        <v/>
      </c>
      <c r="G74" s="67" t="n">
        <v>20879.74</v>
      </c>
      <c r="H74" s="67" t="n">
        <v>184.89</v>
      </c>
      <c r="I74" s="67">
        <f>G74-H74</f>
        <v/>
      </c>
      <c r="K74" s="67" t="n">
        <v>11432.06</v>
      </c>
      <c r="L74" s="67" t="n">
        <v>12.99</v>
      </c>
      <c r="M74" s="67">
        <f>K74-L74</f>
        <v/>
      </c>
      <c r="O74" s="67">
        <f>E74+I74+M74</f>
        <v/>
      </c>
      <c r="R74" s="8" t="n"/>
      <c r="S74" s="67" t="n">
        <v>7506.92</v>
      </c>
      <c r="V74" s="10" t="n"/>
      <c r="Z74" s="12" t="n"/>
    </row>
    <row r="75">
      <c r="A75" s="64" t="n">
        <v>40669</v>
      </c>
      <c r="C75" s="65" t="n">
        <v>2039005.79</v>
      </c>
      <c r="D75" s="65" t="n">
        <v>114232.52</v>
      </c>
      <c r="E75" s="65">
        <f>C75-D75</f>
        <v/>
      </c>
      <c r="G75" s="67" t="n">
        <v>609354.46</v>
      </c>
      <c r="H75" s="67" t="n">
        <v>14249.96</v>
      </c>
      <c r="I75" s="67">
        <f>G75-H75</f>
        <v/>
      </c>
      <c r="K75" s="67" t="n">
        <v>348143.62</v>
      </c>
      <c r="L75" s="67" t="n">
        <v>9242.35</v>
      </c>
      <c r="M75" s="67">
        <f>K75-L75</f>
        <v/>
      </c>
      <c r="O75" s="67" t="n">
        <v>2828330.31</v>
      </c>
      <c r="R75" s="8" t="n"/>
      <c r="S75" s="67" t="n">
        <v>12311.05</v>
      </c>
      <c r="V75" s="10" t="n"/>
      <c r="Z75" s="12" t="n"/>
    </row>
    <row r="76" ht="13.5" customHeight="1" s="21" thickBot="1">
      <c r="A76" s="64" t="n">
        <v>40700</v>
      </c>
      <c r="C76" s="65" t="n">
        <v>129467.84</v>
      </c>
      <c r="D76" s="65" t="n">
        <v>11683.66</v>
      </c>
      <c r="E76" s="65">
        <f>C76-D76</f>
        <v/>
      </c>
      <c r="G76" s="67" t="n">
        <v>32309.26</v>
      </c>
      <c r="H76" s="67" t="n">
        <v>518.37</v>
      </c>
      <c r="I76" s="67">
        <f>G76-H76</f>
        <v/>
      </c>
      <c r="K76" s="67" t="n">
        <v>14269.52</v>
      </c>
      <c r="L76" s="67" t="n">
        <v>1497</v>
      </c>
      <c r="M76" s="67">
        <f>K76-L76</f>
        <v/>
      </c>
      <c r="O76" s="67">
        <f>E76+I76+M76</f>
        <v/>
      </c>
      <c r="P76" s="42">
        <f>SUM(O73:O76)</f>
        <v/>
      </c>
      <c r="Q76" s="12">
        <f>+P76/P66</f>
        <v/>
      </c>
      <c r="R76" s="8" t="n"/>
      <c r="S76" s="67" t="n">
        <v>350145.47</v>
      </c>
      <c r="T76" s="43">
        <f>SUM(S73:S76)</f>
        <v/>
      </c>
      <c r="U76" s="12">
        <f>+T76/T66</f>
        <v/>
      </c>
      <c r="V76" s="10" t="n"/>
      <c r="W76" s="43" t="n">
        <v>19570</v>
      </c>
      <c r="X76" s="43" t="n">
        <v>3662</v>
      </c>
      <c r="Y76" s="43">
        <f>+W76+X76</f>
        <v/>
      </c>
      <c r="Z76" s="12">
        <f>+Y76/Y66</f>
        <v/>
      </c>
      <c r="AA76" s="51">
        <f>W76+X76</f>
        <v/>
      </c>
    </row>
    <row r="77" ht="13.5" customHeight="1" s="21" thickTop="1">
      <c r="P77" s="27">
        <f>SUM(P66:P76)</f>
        <v/>
      </c>
      <c r="Q77" s="38" t="n"/>
      <c r="T77" s="27">
        <f>SUM(T63:T76)</f>
        <v/>
      </c>
      <c r="U77" s="39" t="n"/>
      <c r="W77" s="29">
        <f>SUM(W66:W76)</f>
        <v/>
      </c>
      <c r="X77" s="29">
        <f>SUM(X66:X76)</f>
        <v/>
      </c>
      <c r="Y77" s="29">
        <f>SUM(Y66:Y76)</f>
        <v/>
      </c>
      <c r="Z77" s="12" t="n"/>
    </row>
    <row r="78">
      <c r="Q78" s="38" t="n"/>
      <c r="U78" s="39" t="n"/>
      <c r="Z78" s="39" t="n"/>
    </row>
    <row r="79">
      <c r="Q79" s="38" t="n"/>
      <c r="U79" s="39" t="n"/>
      <c r="Z79" s="39" t="n"/>
    </row>
    <row r="80">
      <c r="Q80" s="27" t="n"/>
      <c r="R80" s="27" t="n"/>
      <c r="U80" s="29" t="n"/>
      <c r="V80" s="27" t="n"/>
      <c r="Z80" s="39" t="n"/>
    </row>
    <row r="81">
      <c r="A81" s="79" t="inlineStr">
        <is>
          <t>Academic Year 2011-2012</t>
        </is>
      </c>
      <c r="Q81" s="44" t="n"/>
      <c r="R81" s="27" t="n"/>
      <c r="S81" s="67" t="n"/>
      <c r="U81" s="49" t="n"/>
      <c r="V81" s="27" t="n"/>
      <c r="W81" s="29" t="n"/>
      <c r="X81" s="29" t="n"/>
      <c r="Y81" s="29" t="n"/>
      <c r="Z81" s="12" t="n"/>
    </row>
    <row r="82">
      <c r="A82" s="64" t="n">
        <v>40729</v>
      </c>
      <c r="C82" s="65" t="n">
        <v>97623.56</v>
      </c>
      <c r="D82" s="65" t="n">
        <v>15904.72</v>
      </c>
      <c r="E82" s="65">
        <f>C82-D82</f>
        <v/>
      </c>
      <c r="F82" s="80" t="n"/>
      <c r="G82" s="67" t="n">
        <v>22081.7</v>
      </c>
      <c r="H82" s="67" t="n">
        <v>401.79</v>
      </c>
      <c r="I82" s="67">
        <f>G82-H82</f>
        <v/>
      </c>
      <c r="J82" s="81" t="n"/>
      <c r="K82" s="67" t="n">
        <v>17085.98</v>
      </c>
      <c r="L82" s="67" t="n">
        <v>14.99</v>
      </c>
      <c r="M82" s="67">
        <f>K82-L82</f>
        <v/>
      </c>
      <c r="N82" s="80" t="n"/>
      <c r="O82" s="67" t="n">
        <v>120469.74</v>
      </c>
      <c r="P82" s="6" t="inlineStr">
        <is>
          <t>Fall</t>
        </is>
      </c>
      <c r="Q82" s="44" t="n"/>
      <c r="R82" s="8" t="n"/>
      <c r="S82" s="67" t="n">
        <v>14757.54</v>
      </c>
      <c r="U82" s="44" t="n"/>
      <c r="V82" s="8" t="n"/>
      <c r="Z82" s="12" t="n"/>
    </row>
    <row r="83">
      <c r="A83" s="64" t="n">
        <v>40761</v>
      </c>
      <c r="C83" s="65" t="n">
        <v>3340937.04</v>
      </c>
      <c r="D83" s="65" t="n">
        <v>120346.64</v>
      </c>
      <c r="E83" s="65">
        <f>C83-D83</f>
        <v/>
      </c>
      <c r="F83" s="80" t="n"/>
      <c r="G83" s="67" t="n">
        <v>695178.2</v>
      </c>
      <c r="H83" s="67" t="n">
        <v>18225.77</v>
      </c>
      <c r="I83" s="67">
        <f>G83-H83</f>
        <v/>
      </c>
      <c r="J83" s="81" t="n"/>
      <c r="K83" s="67" t="n">
        <v>677866.53</v>
      </c>
      <c r="L83" s="67" t="n">
        <v>12094.58</v>
      </c>
      <c r="M83" s="67">
        <f>K83-L83</f>
        <v/>
      </c>
      <c r="N83" s="80" t="n"/>
      <c r="O83" s="67" t="n">
        <v>4563314.78</v>
      </c>
      <c r="Q83" s="44" t="n"/>
      <c r="R83" s="8" t="n"/>
      <c r="S83" s="67" t="n">
        <v>559006.0600000001</v>
      </c>
      <c r="U83" s="44" t="n"/>
      <c r="V83" s="8" t="n"/>
      <c r="Z83" s="12" t="n"/>
    </row>
    <row r="84">
      <c r="A84" s="64" t="n">
        <v>40793</v>
      </c>
      <c r="C84" s="65" t="n">
        <v>736602.6899999999</v>
      </c>
      <c r="D84" s="65" t="n">
        <v>60389.07</v>
      </c>
      <c r="E84" s="65">
        <f>C84-D84</f>
        <v/>
      </c>
      <c r="F84" s="80" t="n"/>
      <c r="G84" s="67" t="n">
        <v>302995.47</v>
      </c>
      <c r="H84" s="67" t="n">
        <v>10258.31</v>
      </c>
      <c r="I84" s="67">
        <f>G84-H84</f>
        <v/>
      </c>
      <c r="J84" s="81" t="n"/>
      <c r="K84" s="67" t="n">
        <v>94865.81</v>
      </c>
      <c r="L84" s="67" t="n">
        <v>1476.32</v>
      </c>
      <c r="M84" s="67">
        <f>K84-L84</f>
        <v/>
      </c>
      <c r="N84" s="80" t="n"/>
      <c r="O84" s="67" t="n">
        <v>1062340.27</v>
      </c>
      <c r="Q84" s="44" t="n"/>
      <c r="R84" s="8" t="n"/>
      <c r="S84" s="67" t="n">
        <v>130136.69</v>
      </c>
      <c r="U84" s="44" t="n"/>
      <c r="V84" s="8" t="n"/>
      <c r="Z84" s="12" t="n"/>
    </row>
    <row r="85">
      <c r="A85" s="64" t="n">
        <v>40825</v>
      </c>
      <c r="C85" s="65" t="n">
        <v>56276.01</v>
      </c>
      <c r="D85" s="65" t="n">
        <v>4767.31</v>
      </c>
      <c r="E85" s="65">
        <f>C85-D85</f>
        <v/>
      </c>
      <c r="F85" s="80" t="n"/>
      <c r="G85" s="67" t="n">
        <v>21741.45</v>
      </c>
      <c r="H85" s="11" t="n">
        <v>425.74</v>
      </c>
      <c r="I85" s="67">
        <f>G85-H85</f>
        <v/>
      </c>
      <c r="J85" s="81" t="n"/>
      <c r="K85" s="67" t="n">
        <v>6617.8</v>
      </c>
      <c r="L85" s="67" t="n">
        <v>32.84</v>
      </c>
      <c r="M85" s="67">
        <f>K85-L85</f>
        <v/>
      </c>
      <c r="N85" s="80" t="n"/>
      <c r="O85" s="67" t="n">
        <v>79409.37</v>
      </c>
      <c r="P85" s="27">
        <f>SUM(O82:O85)</f>
        <v/>
      </c>
      <c r="Q85" s="49">
        <f>+P85/P77</f>
        <v/>
      </c>
      <c r="R85" s="50" t="n"/>
      <c r="S85" s="67" t="n">
        <v>9727.639999999999</v>
      </c>
      <c r="T85" s="29">
        <f>SUM(S82:S85)</f>
        <v/>
      </c>
      <c r="U85" s="49" t="n"/>
      <c r="V85" s="50" t="n"/>
      <c r="W85" s="29" t="n">
        <v>29180</v>
      </c>
      <c r="X85" s="29">
        <f>1643+1179</f>
        <v/>
      </c>
      <c r="Y85" s="29">
        <f>+W85+X85</f>
        <v/>
      </c>
      <c r="Z85" s="12">
        <f>Y85/Y76</f>
        <v/>
      </c>
      <c r="AA85" s="51">
        <f>W85+X85</f>
        <v/>
      </c>
    </row>
    <row r="86">
      <c r="E86" s="65">
        <f>C86-D86</f>
        <v/>
      </c>
      <c r="F86" s="80" t="n"/>
      <c r="I86" s="67">
        <f>G86-H86</f>
        <v/>
      </c>
      <c r="J86" s="81" t="n"/>
      <c r="M86" s="67">
        <f>K86-L86</f>
        <v/>
      </c>
      <c r="N86" s="80" t="n"/>
      <c r="Q86" s="44" t="n"/>
      <c r="R86" s="8" t="n"/>
      <c r="U86" s="49" t="n"/>
      <c r="V86" s="8" t="n"/>
      <c r="Z86" s="12" t="n"/>
    </row>
    <row r="87">
      <c r="A87" s="64" t="n">
        <v>40853</v>
      </c>
      <c r="C87" s="65" t="n">
        <v>33767.87</v>
      </c>
      <c r="D87" s="65" t="n">
        <v>5927.49</v>
      </c>
      <c r="E87" s="65">
        <f>C87-D87</f>
        <v/>
      </c>
      <c r="F87" s="80" t="n"/>
      <c r="G87" s="67" t="n">
        <v>15470.5</v>
      </c>
      <c r="H87" s="67" t="n">
        <v>202.87</v>
      </c>
      <c r="I87" s="67">
        <f>G87-H87</f>
        <v/>
      </c>
      <c r="J87" s="81" t="n"/>
      <c r="K87" s="67" t="n">
        <v>5608.5</v>
      </c>
      <c r="L87" s="67" t="n">
        <v>74.95999999999999</v>
      </c>
      <c r="M87" s="67">
        <f>K87-L87</f>
        <v/>
      </c>
      <c r="N87" s="80" t="n"/>
      <c r="O87" s="67" t="n">
        <v>48641.55</v>
      </c>
      <c r="P87" s="6" t="inlineStr">
        <is>
          <t>Spring</t>
        </is>
      </c>
      <c r="Q87" s="44" t="n"/>
      <c r="R87" s="8" t="n"/>
      <c r="S87" s="67" t="n">
        <v>5959</v>
      </c>
      <c r="V87" s="8" t="n"/>
      <c r="W87" s="11" t="n"/>
      <c r="X87" s="11" t="n"/>
      <c r="Y87" s="11" t="n"/>
      <c r="Z87" s="12" t="n"/>
    </row>
    <row r="88">
      <c r="A88" s="64" t="n">
        <v>40883</v>
      </c>
      <c r="C88" s="65" t="n">
        <v>263723.54</v>
      </c>
      <c r="D88" s="65" t="n">
        <v>12876.52</v>
      </c>
      <c r="E88" s="65">
        <f>C88-D88</f>
        <v/>
      </c>
      <c r="F88" s="80" t="n"/>
      <c r="G88" s="67" t="n">
        <v>61310.62</v>
      </c>
      <c r="H88" s="67" t="n">
        <v>950.16</v>
      </c>
      <c r="I88" s="67">
        <f>G88-H88</f>
        <v/>
      </c>
      <c r="J88" s="81" t="n"/>
      <c r="K88" s="67" t="n">
        <v>31630.35</v>
      </c>
      <c r="L88" s="67" t="n">
        <v>14.99</v>
      </c>
      <c r="M88" s="67">
        <f>K88-L88</f>
        <v/>
      </c>
      <c r="N88" s="80" t="n"/>
      <c r="O88" s="67" t="n">
        <v>342822.84</v>
      </c>
      <c r="Q88" s="44" t="n"/>
      <c r="R88" s="8" t="n"/>
      <c r="S88" s="67" t="n">
        <v>41995.8</v>
      </c>
      <c r="V88" s="8" t="n"/>
      <c r="W88" s="11" t="n"/>
      <c r="X88" s="11" t="n"/>
      <c r="Y88" s="11" t="n"/>
      <c r="Z88" s="12" t="n"/>
    </row>
    <row r="89">
      <c r="A89" s="64" t="n">
        <v>40914</v>
      </c>
      <c r="C89" s="65" t="n">
        <v>3123853.35</v>
      </c>
      <c r="D89" s="65" t="n">
        <v>70896.36</v>
      </c>
      <c r="E89" s="65">
        <f>C89-D89</f>
        <v/>
      </c>
      <c r="F89" s="80" t="n"/>
      <c r="G89" s="67" t="n">
        <v>1025857.49</v>
      </c>
      <c r="H89" s="67" t="n">
        <v>29563.26</v>
      </c>
      <c r="I89" s="67">
        <f>G89-H89</f>
        <v/>
      </c>
      <c r="J89" s="81" t="n"/>
      <c r="K89" s="67" t="n">
        <v>613540.35</v>
      </c>
      <c r="L89" s="67" t="n">
        <v>11710.12</v>
      </c>
      <c r="M89" s="67">
        <f>K89-L89</f>
        <v/>
      </c>
      <c r="N89" s="80" t="n"/>
      <c r="O89" s="67" t="n">
        <v>4651081.45</v>
      </c>
      <c r="Q89" s="44" t="n"/>
      <c r="R89" s="8" t="n"/>
      <c r="S89" s="67" t="n">
        <v>569757.48</v>
      </c>
      <c r="V89" s="8" t="n"/>
      <c r="W89" s="11" t="n"/>
      <c r="X89" s="11" t="n"/>
      <c r="Y89" s="11" t="n"/>
      <c r="Z89" s="12" t="n"/>
    </row>
    <row r="90">
      <c r="A90" s="64" t="n">
        <v>40945</v>
      </c>
      <c r="C90" s="65" t="n">
        <v>100196.23</v>
      </c>
      <c r="D90" s="65" t="n">
        <v>69745.69</v>
      </c>
      <c r="E90" s="65">
        <f>C90-D90</f>
        <v/>
      </c>
      <c r="F90" s="80" t="n"/>
      <c r="G90" s="67" t="n">
        <v>39633.72</v>
      </c>
      <c r="H90" s="67" t="n">
        <v>360.42</v>
      </c>
      <c r="I90" s="67">
        <f>G90-H90</f>
        <v/>
      </c>
      <c r="J90" s="81" t="n"/>
      <c r="K90" s="67" t="n">
        <v>13698.93</v>
      </c>
      <c r="L90" s="67" t="n">
        <v>42.95</v>
      </c>
      <c r="M90" s="67">
        <f>K90-L90</f>
        <v/>
      </c>
      <c r="N90" s="80" t="n"/>
      <c r="O90" s="67" t="n">
        <v>83379.82000000001</v>
      </c>
      <c r="P90" s="27">
        <f>SUM(O87:O90)</f>
        <v/>
      </c>
      <c r="Q90" s="49">
        <f>+P90/P85</f>
        <v/>
      </c>
      <c r="R90" s="8" t="n"/>
      <c r="S90" s="67" t="n">
        <v>10214.03</v>
      </c>
      <c r="T90" s="29">
        <f>SUM(S87:S90)</f>
        <v/>
      </c>
      <c r="U90" s="49">
        <f>+T90/T85</f>
        <v/>
      </c>
      <c r="V90" s="8" t="n"/>
      <c r="W90" s="29" t="n">
        <v>27485</v>
      </c>
      <c r="X90" s="29" t="n">
        <v>3393</v>
      </c>
      <c r="Y90" s="29">
        <f>+W90+X90</f>
        <v/>
      </c>
      <c r="Z90" s="12">
        <f>+Y90/Y85</f>
        <v/>
      </c>
      <c r="AA90" s="51">
        <f>W90+X90</f>
        <v/>
      </c>
    </row>
    <row r="91">
      <c r="E91" s="65">
        <f>C91-D91</f>
        <v/>
      </c>
      <c r="F91" s="80" t="n"/>
      <c r="J91" s="81" t="n"/>
      <c r="M91" s="67">
        <f>K91-L91</f>
        <v/>
      </c>
      <c r="N91" s="80" t="n"/>
      <c r="R91" s="8" t="n"/>
      <c r="V91" s="8" t="n"/>
      <c r="W91" s="11" t="n"/>
      <c r="X91" s="11" t="n"/>
      <c r="Y91" s="11" t="n"/>
      <c r="Z91" s="12" t="n"/>
    </row>
    <row r="92">
      <c r="A92" s="64" t="n">
        <v>40974</v>
      </c>
      <c r="C92" s="65" t="n">
        <v>25894.53</v>
      </c>
      <c r="D92" s="65" t="n">
        <v>1540.69</v>
      </c>
      <c r="E92" s="65">
        <f>C92-D92</f>
        <v/>
      </c>
      <c r="F92" s="80" t="n"/>
      <c r="G92" s="67" t="n">
        <v>6496.95</v>
      </c>
      <c r="H92" s="67" t="n">
        <v>133.32</v>
      </c>
      <c r="I92" s="67">
        <f>G92-H92</f>
        <v/>
      </c>
      <c r="J92" s="81" t="n"/>
      <c r="K92" s="67" t="n">
        <v>2482.68</v>
      </c>
      <c r="L92" s="67" t="n">
        <v>16.99</v>
      </c>
      <c r="M92" s="67">
        <f>K92-L92</f>
        <v/>
      </c>
      <c r="N92" s="80" t="n"/>
      <c r="O92" s="67" t="n">
        <v>33183.16</v>
      </c>
      <c r="P92" s="6" t="inlineStr">
        <is>
          <t>Summer</t>
        </is>
      </c>
      <c r="R92" s="8" t="n"/>
      <c r="S92" s="67" t="n">
        <v>4064.94</v>
      </c>
      <c r="V92" s="8" t="n"/>
      <c r="Z92" s="12" t="n"/>
    </row>
    <row r="93">
      <c r="A93" s="64" t="n">
        <v>41005</v>
      </c>
      <c r="C93" s="65" t="n">
        <v>86287.87</v>
      </c>
      <c r="D93" s="65" t="n">
        <v>9567.32</v>
      </c>
      <c r="E93" s="65">
        <f>C93-D93</f>
        <v/>
      </c>
      <c r="F93" s="80" t="n"/>
      <c r="G93" s="67" t="n">
        <v>23517.9</v>
      </c>
      <c r="H93" s="67" t="n">
        <v>130.32</v>
      </c>
      <c r="I93" s="67">
        <f>G93-H93</f>
        <v/>
      </c>
      <c r="J93" s="81" t="n"/>
      <c r="K93" s="67" t="n">
        <v>10270.86</v>
      </c>
      <c r="L93" s="67" t="n">
        <v>4.86</v>
      </c>
      <c r="M93" s="67">
        <f>K93-L93</f>
        <v/>
      </c>
      <c r="N93" s="80" t="n"/>
      <c r="O93" s="67" t="n">
        <v>110374.13</v>
      </c>
      <c r="R93" s="8" t="n"/>
      <c r="S93" s="67" t="n">
        <v>13520.83</v>
      </c>
      <c r="V93" s="8" t="n"/>
      <c r="Z93" s="12" t="n"/>
    </row>
    <row r="94">
      <c r="A94" s="64" t="n">
        <v>41035</v>
      </c>
      <c r="C94" s="65" t="n">
        <v>2198200.07</v>
      </c>
      <c r="D94" s="65" t="n">
        <v>120428.95</v>
      </c>
      <c r="E94" s="65">
        <f>C94-D94</f>
        <v/>
      </c>
      <c r="F94" s="80" t="n"/>
      <c r="G94" s="67" t="n">
        <v>3337585.35</v>
      </c>
      <c r="H94" s="67" t="n">
        <v>12194.69</v>
      </c>
      <c r="I94" s="67">
        <f>G94-H94</f>
        <v/>
      </c>
      <c r="J94" s="81" t="n"/>
      <c r="K94" s="67" t="n">
        <v>350930.82</v>
      </c>
      <c r="L94" s="67" t="n">
        <v>7340.68</v>
      </c>
      <c r="M94" s="67">
        <f>K94-L94</f>
        <v/>
      </c>
      <c r="N94" s="80" t="n"/>
      <c r="O94" s="67" t="n">
        <v>2746751.92</v>
      </c>
      <c r="R94" s="8" t="n"/>
      <c r="S94" s="67" t="n">
        <v>336477.11</v>
      </c>
      <c r="V94" s="8" t="n"/>
      <c r="Z94" s="12" t="n"/>
    </row>
    <row r="95" ht="13.5" customHeight="1" s="21" thickBot="1">
      <c r="A95" s="64" t="n">
        <v>41066</v>
      </c>
      <c r="C95" s="65" t="n">
        <v>72440.64</v>
      </c>
      <c r="D95" s="65" t="n">
        <v>4578.74</v>
      </c>
      <c r="E95" s="65">
        <f>C95-D95</f>
        <v/>
      </c>
      <c r="F95" s="80" t="n"/>
      <c r="G95" s="67" t="n">
        <v>21888.2</v>
      </c>
      <c r="H95" s="67" t="n">
        <v>434.32</v>
      </c>
      <c r="I95" s="67">
        <f>G95-H95</f>
        <v/>
      </c>
      <c r="J95" s="81" t="n"/>
      <c r="K95" s="67" t="n">
        <v>8185.89</v>
      </c>
      <c r="L95" s="67" t="n">
        <v>49.85</v>
      </c>
      <c r="M95" s="67">
        <f>K95-L95</f>
        <v/>
      </c>
      <c r="N95" s="80" t="n"/>
      <c r="O95" s="67">
        <f>E95+I95+M95</f>
        <v/>
      </c>
      <c r="P95" s="42">
        <f>SUM(O92:O95)</f>
        <v/>
      </c>
      <c r="Q95" s="49">
        <f>+P95/P85</f>
        <v/>
      </c>
      <c r="R95" s="8" t="n"/>
      <c r="S95" s="67" t="n"/>
      <c r="T95" s="43">
        <f>SUM(S92:S95)</f>
        <v/>
      </c>
      <c r="U95" s="49">
        <f>+T95/T85</f>
        <v/>
      </c>
      <c r="V95" s="8" t="n"/>
      <c r="W95" s="56" t="n">
        <v>18435</v>
      </c>
      <c r="X95" s="56" t="n">
        <v>3299</v>
      </c>
      <c r="Y95" s="57">
        <f>+W95+X95</f>
        <v/>
      </c>
      <c r="Z95" s="58">
        <f>+Y95/Y85</f>
        <v/>
      </c>
      <c r="AA95" s="59">
        <f>W95+X95</f>
        <v/>
      </c>
      <c r="AB95" s="60" t="inlineStr">
        <is>
          <t>Unofficial</t>
        </is>
      </c>
    </row>
    <row r="96" ht="13.5" customHeight="1" s="21" thickTop="1"/>
    <row r="97"/>
    <row r="98"/>
    <row r="99"/>
    <row r="100">
      <c r="A100" s="64" t="n"/>
    </row>
    <row r="101">
      <c r="A101" s="64" t="n"/>
    </row>
    <row r="102">
      <c r="A102" s="64" t="n"/>
    </row>
    <row r="103">
      <c r="A103" s="64" t="n"/>
    </row>
    <row r="104">
      <c r="A104" s="64" t="n"/>
    </row>
    <row r="105">
      <c r="A105" s="64" t="n"/>
    </row>
    <row r="106">
      <c r="A106" s="64" t="n"/>
    </row>
    <row r="107">
      <c r="A107" s="64" t="n"/>
    </row>
    <row r="108">
      <c r="A108" s="64" t="n"/>
    </row>
    <row r="109">
      <c r="A109" s="64" t="n"/>
    </row>
    <row r="110">
      <c r="A110" s="64" t="n"/>
    </row>
    <row r="111">
      <c r="A111" s="64" t="n"/>
    </row>
    <row r="112">
      <c r="A112" s="64" t="n"/>
    </row>
    <row r="113">
      <c r="A113" s="64" t="n"/>
    </row>
    <row r="114">
      <c r="A114" s="64" t="n"/>
    </row>
    <row r="115">
      <c r="A115" s="64" t="n"/>
    </row>
    <row r="116">
      <c r="A116" s="64" t="n"/>
    </row>
    <row r="117">
      <c r="A117" s="64" t="n"/>
    </row>
    <row r="118">
      <c r="A118" s="64" t="n"/>
    </row>
    <row r="119">
      <c r="A119" s="64" t="n"/>
    </row>
    <row r="120">
      <c r="A120" s="64" t="n"/>
    </row>
    <row r="121">
      <c r="A121" s="64" t="n"/>
    </row>
    <row r="122">
      <c r="A122" s="64" t="n"/>
    </row>
    <row r="123">
      <c r="A123" s="64" t="n"/>
    </row>
    <row r="124">
      <c r="A124" s="64" t="n"/>
    </row>
    <row r="125">
      <c r="A125" s="64" t="n"/>
    </row>
    <row r="126">
      <c r="A126" s="64" t="n"/>
    </row>
    <row r="127">
      <c r="A127" s="64" t="n"/>
    </row>
    <row r="128">
      <c r="A128" s="64" t="n"/>
    </row>
    <row r="129">
      <c r="A129" s="64" t="n"/>
    </row>
    <row r="130">
      <c r="A130" s="64" t="n"/>
    </row>
    <row r="131">
      <c r="A131" s="64" t="n"/>
    </row>
    <row r="132">
      <c r="A132" s="64" t="n"/>
    </row>
    <row r="133">
      <c r="A133" s="64" t="n"/>
    </row>
    <row r="134">
      <c r="A134" s="64" t="n"/>
    </row>
    <row r="135">
      <c r="A135" s="64" t="n"/>
    </row>
    <row r="136">
      <c r="A136" s="64" t="n"/>
    </row>
    <row r="137">
      <c r="A137" s="64" t="n"/>
    </row>
    <row r="138">
      <c r="A138" s="64" t="n"/>
    </row>
    <row r="139">
      <c r="A139" s="64" t="n"/>
    </row>
    <row r="140">
      <c r="A140" s="64" t="n"/>
    </row>
    <row r="141">
      <c r="A141" s="64" t="n"/>
    </row>
    <row r="142">
      <c r="A142" s="64" t="n"/>
    </row>
    <row r="143">
      <c r="A143" s="64" t="n"/>
    </row>
    <row r="144">
      <c r="A144" s="64" t="n"/>
    </row>
    <row r="145">
      <c r="A145" s="64" t="n"/>
    </row>
    <row r="146">
      <c r="A146" s="64" t="n"/>
    </row>
    <row r="147">
      <c r="A147" s="64" t="n"/>
    </row>
    <row r="148">
      <c r="A148" s="64" t="n"/>
    </row>
    <row r="149">
      <c r="A149" s="64" t="n"/>
    </row>
    <row r="150">
      <c r="A150" s="64" t="n"/>
    </row>
    <row r="151">
      <c r="A151" s="64" t="n"/>
    </row>
    <row r="152">
      <c r="A152" s="64" t="n"/>
    </row>
    <row r="153">
      <c r="A153" s="64" t="n"/>
    </row>
    <row r="154">
      <c r="A154" s="64" t="n"/>
    </row>
    <row r="155">
      <c r="A155" s="64" t="n"/>
    </row>
    <row r="156">
      <c r="A156" s="64" t="n"/>
    </row>
    <row r="157">
      <c r="A157" s="64" t="n"/>
    </row>
    <row r="158">
      <c r="A158" s="64" t="n"/>
    </row>
    <row r="159">
      <c r="A159" s="64" t="n"/>
    </row>
    <row r="160">
      <c r="A160" s="64" t="n"/>
    </row>
    <row r="161">
      <c r="A161" s="64" t="n"/>
    </row>
    <row r="162">
      <c r="A162" s="64" t="n"/>
    </row>
    <row r="163">
      <c r="A163" s="64" t="n"/>
    </row>
  </sheetData>
  <mergeCells count="9">
    <mergeCell ref="A81:O81"/>
    <mergeCell ref="A43:O43"/>
    <mergeCell ref="O1:Q1"/>
    <mergeCell ref="S1:U1"/>
    <mergeCell ref="A24:O24"/>
    <mergeCell ref="A6:O6"/>
    <mergeCell ref="W1:Z1"/>
    <mergeCell ref="A62:O62"/>
    <mergeCell ref="K1:M1"/>
  </mergeCells>
  <pageMargins left="0.25" right="0.2" top="0.73" bottom="0.34" header="0.18" footer="0.17"/>
  <pageSetup orientation="landscape" scale="46" fitToHeight="4"/>
  <headerFooter alignWithMargins="0">
    <oddHeader>&amp;CCENTRAL NEW MEXICO COMMUNITY COLLEGE_x000a_FOLLETT SALES/COMMISSION ANALYSIS_x000a_ </oddHeader>
    <oddFooter/>
    <evenHeader/>
    <evenFooter/>
    <firstHeader/>
    <firstFooter/>
  </headerFooter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TVI</dc:creator>
  <dcterms:created xsi:type="dcterms:W3CDTF">2006-02-28T19:41:41Z</dcterms:created>
  <dcterms:modified xsi:type="dcterms:W3CDTF">2025-09-29T21:59:42Z</dcterms:modified>
  <cp:lastModifiedBy>Windows User</cp:lastModifiedBy>
  <cp:lastPrinted>2012-05-22T19:06:04Z</cp:lastPrinted>
</cp:coreProperties>
</file>