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38640" windowHeight="21240" tabRatio="600" firstSheet="1" activeTab="1" autoFilterDateGrouping="1"/>
  </bookViews>
  <sheets>
    <sheet name="FTE - Diff FTE Rates" sheetId="1" state="hidden" r:id="rId1"/>
    <sheet name="FTE - Static FTE" sheetId="2" state="visible" r:id="rId2"/>
    <sheet name="Month Table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6">
    <numFmt numFmtId="164" formatCode="mm/dd/yy;@"/>
    <numFmt numFmtId="165" formatCode="#,##0.0_);\(#,##0.0\)"/>
    <numFmt numFmtId="166" formatCode="_(&quot;$&quot;* #,##0.00_);_(&quot;$&quot;* \(#,##0.00\);_(&quot;$&quot;* &quot;-&quot;??_);_(@_)"/>
    <numFmt numFmtId="167" formatCode="#,##0.0000_);\(#,##0.0000\)"/>
    <numFmt numFmtId="168" formatCode="&quot;$&quot;#,##0.00_);\(&quot;$&quot;#,##0.00\)"/>
    <numFmt numFmtId="169" formatCode="&quot;$&quot;#,##0.00"/>
  </numFmts>
  <fonts count="17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0"/>
      <sz val="11"/>
      <scheme val="minor"/>
    </font>
    <font>
      <name val="Trebuchet MS"/>
      <family val="2"/>
      <color theme="1"/>
      <sz val="14"/>
    </font>
    <font>
      <name val="Trebuchet MS"/>
      <family val="2"/>
      <color theme="1"/>
      <sz val="11"/>
    </font>
    <font>
      <name val="Trebuchet MS"/>
      <family val="2"/>
      <b val="1"/>
      <color theme="0"/>
      <sz val="11"/>
    </font>
    <font>
      <name val="Trebuchet MS"/>
      <family val="2"/>
      <b val="1"/>
      <color theme="1"/>
      <sz val="11"/>
    </font>
    <font>
      <name val="Trebuchet MS"/>
      <family val="2"/>
      <b val="1"/>
      <color theme="1"/>
      <sz val="18"/>
    </font>
    <font>
      <name val="Calibri"/>
      <family val="2"/>
      <b val="1"/>
      <color theme="1"/>
      <sz val="18"/>
      <scheme val="minor"/>
    </font>
    <font>
      <name val="Trebuchet MS"/>
      <family val="2"/>
      <i val="1"/>
      <color theme="1"/>
      <sz val="11"/>
    </font>
    <font>
      <name val="Calibri"/>
      <family val="2"/>
      <i val="1"/>
      <color theme="1"/>
      <sz val="11"/>
      <scheme val="minor"/>
    </font>
    <font>
      <name val="Trebuchet MS"/>
      <family val="2"/>
      <i val="1"/>
      <color theme="1"/>
      <sz val="11"/>
      <u val="single"/>
    </font>
    <font>
      <name val="Trebuchet MS"/>
      <family val="2"/>
      <b val="1"/>
      <color theme="4" tint="-0.249977111117893"/>
      <sz val="18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b val="1"/>
      <color theme="4" tint="-0.249977111117893"/>
      <sz val="18"/>
      <scheme val="minor"/>
    </font>
    <font>
      <name val="Calibri"/>
      <family val="2"/>
      <b val="1"/>
      <i val="1"/>
      <sz val="16"/>
      <scheme val="minor"/>
    </font>
  </fonts>
  <fills count="9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1" fillId="0" borderId="0"/>
    <xf numFmtId="43" fontId="1" fillId="0" borderId="0"/>
    <xf numFmtId="44" fontId="1" fillId="0" borderId="0"/>
  </cellStyleXfs>
  <cellXfs count="140">
    <xf numFmtId="0" fontId="0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4" fillId="0" borderId="0" pivotButton="0" quotePrefix="1" xfId="0"/>
    <xf numFmtId="0" fontId="6" fillId="0" borderId="0" pivotButton="0" quotePrefix="0" xfId="0"/>
    <xf numFmtId="0" fontId="4" fillId="5" borderId="0" applyAlignment="1" pivotButton="0" quotePrefix="0" xfId="0">
      <alignment horizontal="center"/>
    </xf>
    <xf numFmtId="0" fontId="4" fillId="5" borderId="1" applyAlignment="1" pivotButton="0" quotePrefix="0" xfId="0">
      <alignment horizontal="center"/>
    </xf>
    <xf numFmtId="0" fontId="4" fillId="5" borderId="2" applyAlignment="1" pivotButton="0" quotePrefix="0" xfId="0">
      <alignment horizontal="center"/>
    </xf>
    <xf numFmtId="0" fontId="4" fillId="0" borderId="2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14" fontId="4" fillId="2" borderId="9" applyAlignment="1" pivotButton="0" quotePrefix="0" xfId="0">
      <alignment horizontal="center" vertical="center"/>
    </xf>
    <xf numFmtId="43" fontId="4" fillId="0" borderId="0" pivotButton="0" quotePrefix="0" xfId="1"/>
    <xf numFmtId="43" fontId="4" fillId="0" borderId="0" pivotButton="0" quotePrefix="0" xfId="0"/>
    <xf numFmtId="39" fontId="8" fillId="0" borderId="0" applyAlignment="1" pivotButton="0" quotePrefix="0" xfId="1">
      <alignment horizontal="center" vertical="center"/>
    </xf>
    <xf numFmtId="0" fontId="0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horizontal="center"/>
    </xf>
    <xf numFmtId="0" fontId="4" fillId="0" borderId="10" applyAlignment="1" pivotButton="0" quotePrefix="0" xfId="0">
      <alignment horizontal="center"/>
    </xf>
    <xf numFmtId="0" fontId="4" fillId="0" borderId="10" pivotButton="0" quotePrefix="0" xfId="0"/>
    <xf numFmtId="0" fontId="4" fillId="0" borderId="0" pivotButton="0" quotePrefix="0" xfId="0"/>
    <xf numFmtId="0" fontId="11" fillId="0" borderId="0" applyAlignment="1" pivotButton="0" quotePrefix="0" xfId="0">
      <alignment horizontal="center"/>
    </xf>
    <xf numFmtId="14" fontId="4" fillId="2" borderId="12" applyAlignment="1" pivotButton="0" quotePrefix="0" xfId="0">
      <alignment horizontal="center" vertical="center"/>
    </xf>
    <xf numFmtId="165" fontId="4" fillId="0" borderId="13" applyAlignment="1" pivotButton="0" quotePrefix="0" xfId="1">
      <alignment horizontal="center" vertical="center"/>
    </xf>
    <xf numFmtId="165" fontId="4" fillId="0" borderId="15" applyAlignment="1" pivotButton="0" quotePrefix="0" xfId="1">
      <alignment horizontal="center" vertical="center"/>
    </xf>
    <xf numFmtId="0" fontId="0" fillId="0" borderId="0" pivotButton="0" quotePrefix="0" xfId="0"/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horizontal="center"/>
    </xf>
    <xf numFmtId="166" fontId="4" fillId="0" borderId="0" pivotButton="0" quotePrefix="0" xfId="0"/>
    <xf numFmtId="167" fontId="4" fillId="0" borderId="0" pivotButton="0" quotePrefix="0" xfId="0"/>
    <xf numFmtId="14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1">
      <alignment horizontal="center" vertical="center"/>
    </xf>
    <xf numFmtId="39" fontId="4" fillId="0" borderId="0" applyAlignment="1" pivotButton="0" quotePrefix="0" xfId="1">
      <alignment horizontal="center" vertical="center"/>
    </xf>
    <xf numFmtId="43" fontId="4" fillId="0" borderId="0" pivotButton="0" quotePrefix="0" xfId="0"/>
    <xf numFmtId="165" fontId="4" fillId="0" borderId="18" applyAlignment="1" pivotButton="0" quotePrefix="0" xfId="1">
      <alignment horizontal="center" vertical="center"/>
    </xf>
    <xf numFmtId="166" fontId="4" fillId="0" borderId="3" applyAlignment="1" pivotButton="0" quotePrefix="0" xfId="2">
      <alignment horizontal="center" vertical="center"/>
    </xf>
    <xf numFmtId="0" fontId="4" fillId="5" borderId="20" applyAlignment="1" pivotButton="0" quotePrefix="0" xfId="0">
      <alignment horizontal="center"/>
    </xf>
    <xf numFmtId="39" fontId="4" fillId="0" borderId="11" applyAlignment="1" pivotButton="0" quotePrefix="0" xfId="1">
      <alignment horizontal="center" vertical="center"/>
    </xf>
    <xf numFmtId="0" fontId="4" fillId="5" borderId="1" applyAlignment="1" pivotButton="0" quotePrefix="0" xfId="0">
      <alignment horizontal="center" wrapText="1"/>
    </xf>
    <xf numFmtId="39" fontId="4" fillId="2" borderId="13" applyAlignment="1" pivotButton="0" quotePrefix="0" xfId="1">
      <alignment horizontal="center" vertical="center"/>
    </xf>
    <xf numFmtId="0" fontId="4" fillId="5" borderId="20" applyAlignment="1" pivotButton="0" quotePrefix="0" xfId="0">
      <alignment horizontal="center" wrapText="1"/>
    </xf>
    <xf numFmtId="0" fontId="4" fillId="2" borderId="0" pivotButton="0" quotePrefix="0" xfId="0"/>
    <xf numFmtId="14" fontId="0" fillId="0" borderId="0" pivotButton="0" quotePrefix="0" xfId="0"/>
    <xf numFmtId="14" fontId="4" fillId="0" borderId="8" applyAlignment="1" pivotButton="0" quotePrefix="0" xfId="0">
      <alignment horizontal="center" vertical="center"/>
    </xf>
    <xf numFmtId="14" fontId="4" fillId="0" borderId="3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/>
    </xf>
    <xf numFmtId="0" fontId="10" fillId="2" borderId="23" applyAlignment="1" pivotButton="0" quotePrefix="0" xfId="0">
      <alignment horizontal="center"/>
    </xf>
    <xf numFmtId="0" fontId="10" fillId="2" borderId="23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/>
    </xf>
    <xf numFmtId="168" fontId="4" fillId="2" borderId="19" applyAlignment="1" pivotButton="0" quotePrefix="0" xfId="2">
      <alignment horizontal="center" vertical="center"/>
    </xf>
    <xf numFmtId="169" fontId="4" fillId="0" borderId="14" applyAlignment="1" pivotButton="0" quotePrefix="0" xfId="2">
      <alignment horizontal="center" vertical="center"/>
    </xf>
    <xf numFmtId="169" fontId="4" fillId="0" borderId="11" applyAlignment="1" pivotButton="0" quotePrefix="0" xfId="2">
      <alignment horizontal="center" vertical="center"/>
    </xf>
    <xf numFmtId="169" fontId="4" fillId="0" borderId="0" pivotButton="0" quotePrefix="0" xfId="0"/>
    <xf numFmtId="165" fontId="16" fillId="2" borderId="4" applyAlignment="1" pivotButton="0" quotePrefix="0" xfId="1">
      <alignment horizontal="center" vertical="center"/>
    </xf>
    <xf numFmtId="169" fontId="16" fillId="2" borderId="4" applyAlignment="1" pivotButton="0" quotePrefix="0" xfId="2">
      <alignment horizontal="center" vertical="center"/>
    </xf>
    <xf numFmtId="0" fontId="4" fillId="0" borderId="0" applyAlignment="1" pivotButton="0" quotePrefix="0" xfId="0">
      <alignment wrapText="1"/>
    </xf>
    <xf numFmtId="0" fontId="0" fillId="0" borderId="0" pivotButton="0" quotePrefix="0" xfId="0"/>
    <xf numFmtId="167" fontId="0" fillId="0" borderId="0" pivotButton="0" quotePrefix="0" xfId="0"/>
    <xf numFmtId="167" fontId="0" fillId="0" borderId="17" pivotButton="0" quotePrefix="0" xfId="0"/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horizontal="center"/>
    </xf>
    <xf numFmtId="0" fontId="0" fillId="0" borderId="6" pivotButton="0" quotePrefix="0" xfId="0"/>
    <xf numFmtId="0" fontId="5" fillId="6" borderId="2" applyAlignment="1" pivotButton="0" quotePrefix="0" xfId="0">
      <alignment horizontal="center"/>
    </xf>
    <xf numFmtId="0" fontId="5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center"/>
    </xf>
    <xf numFmtId="0" fontId="0" fillId="0" borderId="0" pivotButton="0" quotePrefix="0" xfId="0"/>
    <xf numFmtId="0" fontId="3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10" fillId="0" borderId="0" applyAlignment="1" pivotButton="0" quotePrefix="0" xfId="0">
      <alignment horizontal="center"/>
    </xf>
    <xf numFmtId="0" fontId="5" fillId="3" borderId="5" applyAlignment="1" pivotButton="0" quotePrefix="0" xfId="0">
      <alignment horizontal="center"/>
    </xf>
    <xf numFmtId="0" fontId="2" fillId="3" borderId="6" applyAlignment="1" pivotButton="0" quotePrefix="0" xfId="0">
      <alignment horizontal="center"/>
    </xf>
    <xf numFmtId="0" fontId="0" fillId="0" borderId="6" pivotButton="0" quotePrefix="0" xfId="0"/>
    <xf numFmtId="0" fontId="4" fillId="0" borderId="0" applyAlignment="1" pivotButton="0" quotePrefix="0" xfId="0">
      <alignment wrapText="1"/>
    </xf>
    <xf numFmtId="167" fontId="7" fillId="4" borderId="2" applyAlignment="1" pivotButton="0" quotePrefix="0" xfId="1">
      <alignment horizontal="center" vertical="center"/>
    </xf>
    <xf numFmtId="167" fontId="8" fillId="4" borderId="0" applyAlignment="1" pivotButton="0" quotePrefix="0" xfId="1">
      <alignment horizontal="center" vertical="center"/>
    </xf>
    <xf numFmtId="167" fontId="0" fillId="0" borderId="0" pivotButton="0" quotePrefix="0" xfId="0"/>
    <xf numFmtId="167" fontId="8" fillId="4" borderId="16" applyAlignment="1" pivotButton="0" quotePrefix="0" xfId="1">
      <alignment horizontal="center" vertical="center"/>
    </xf>
    <xf numFmtId="167" fontId="8" fillId="4" borderId="17" applyAlignment="1" pivotButton="0" quotePrefix="0" xfId="1">
      <alignment horizontal="center" vertical="center"/>
    </xf>
    <xf numFmtId="167" fontId="0" fillId="0" borderId="17" pivotButton="0" quotePrefix="0" xfId="0"/>
    <xf numFmtId="0" fontId="5" fillId="3" borderId="6" applyAlignment="1" pivotButton="0" quotePrefix="0" xfId="0">
      <alignment horizontal="center"/>
    </xf>
    <xf numFmtId="0" fontId="5" fillId="3" borderId="21" applyAlignment="1" pivotButton="0" quotePrefix="0" xfId="0">
      <alignment horizontal="center"/>
    </xf>
    <xf numFmtId="169" fontId="12" fillId="4" borderId="0" applyAlignment="1" pivotButton="0" quotePrefix="0" xfId="2">
      <alignment horizontal="center" vertical="center"/>
    </xf>
    <xf numFmtId="169" fontId="15" fillId="0" borderId="7" applyAlignment="1" pivotButton="0" quotePrefix="0" xfId="0">
      <alignment horizontal="center" vertical="center"/>
    </xf>
    <xf numFmtId="0" fontId="15" fillId="0" borderId="17" applyAlignment="1" pivotButton="0" quotePrefix="0" xfId="0">
      <alignment horizontal="center" vertical="center"/>
    </xf>
    <xf numFmtId="0" fontId="15" fillId="0" borderId="22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0" fontId="0" fillId="6" borderId="0" pivotButton="0" quotePrefix="0" xfId="0"/>
    <xf numFmtId="0" fontId="4" fillId="5" borderId="0" applyAlignment="1" pivotButton="0" quotePrefix="0" xfId="0">
      <alignment horizontal="center" wrapText="1"/>
    </xf>
    <xf numFmtId="0" fontId="4" fillId="0" borderId="24" applyAlignment="1" pivotButton="0" quotePrefix="0" xfId="0">
      <alignment horizontal="center"/>
    </xf>
    <xf numFmtId="0" fontId="4" fillId="5" borderId="24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65" fontId="16" fillId="0" borderId="1" applyAlignment="1" pivotButton="0" quotePrefix="0" xfId="1">
      <alignment horizontal="center" vertical="center"/>
    </xf>
    <xf numFmtId="0" fontId="4" fillId="5" borderId="26" applyAlignment="1" pivotButton="0" quotePrefix="0" xfId="0">
      <alignment horizontal="center"/>
    </xf>
    <xf numFmtId="0" fontId="4" fillId="5" borderId="27" applyAlignment="1" pivotButton="0" quotePrefix="0" xfId="0">
      <alignment horizontal="center"/>
    </xf>
    <xf numFmtId="166" fontId="4" fillId="5" borderId="28" applyAlignment="1" pivotButton="0" quotePrefix="0" xfId="0">
      <alignment horizontal="center"/>
    </xf>
    <xf numFmtId="0" fontId="4" fillId="0" borderId="0" applyAlignment="1" pivotButton="0" quotePrefix="0" xfId="0">
      <alignment horizontal="center"/>
    </xf>
    <xf numFmtId="169" fontId="12" fillId="4" borderId="25" applyAlignment="1" pivotButton="0" quotePrefix="0" xfId="2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/>
    </xf>
    <xf numFmtId="0" fontId="0" fillId="0" borderId="2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22" applyAlignment="1" pivotButton="0" quotePrefix="0" xfId="0">
      <alignment horizontal="center" vertical="center"/>
    </xf>
    <xf numFmtId="0" fontId="4" fillId="0" borderId="20" pivotButton="0" quotePrefix="0" xfId="0"/>
    <xf numFmtId="0" fontId="4" fillId="0" borderId="30" pivotButton="0" quotePrefix="0" xfId="0"/>
    <xf numFmtId="0" fontId="4" fillId="5" borderId="7" applyAlignment="1" pivotButton="0" quotePrefix="0" xfId="0">
      <alignment horizontal="center" wrapText="1"/>
    </xf>
    <xf numFmtId="0" fontId="4" fillId="5" borderId="31" applyAlignment="1" pivotButton="0" quotePrefix="0" xfId="0">
      <alignment horizontal="center" wrapText="1"/>
    </xf>
    <xf numFmtId="0" fontId="4" fillId="2" borderId="26" applyAlignment="1" pivotButton="0" quotePrefix="0" xfId="0">
      <alignment horizontal="center"/>
    </xf>
    <xf numFmtId="0" fontId="4" fillId="5" borderId="32" applyAlignment="1" pivotButton="0" quotePrefix="0" xfId="0">
      <alignment horizontal="center" wrapText="1"/>
    </xf>
    <xf numFmtId="14" fontId="4" fillId="2" borderId="33" applyAlignment="1" pivotButton="0" quotePrefix="0" xfId="0">
      <alignment horizontal="center" vertical="center"/>
    </xf>
    <xf numFmtId="14" fontId="4" fillId="0" borderId="33" applyAlignment="1" pivotButton="0" quotePrefix="0" xfId="0">
      <alignment horizontal="center" vertical="center"/>
    </xf>
    <xf numFmtId="0" fontId="0" fillId="0" borderId="0" pivotButton="0" quotePrefix="0" xfId="0"/>
    <xf numFmtId="0" fontId="4" fillId="5" borderId="34" applyAlignment="1" pivotButton="0" quotePrefix="0" xfId="0">
      <alignment horizontal="center" wrapText="1"/>
    </xf>
    <xf numFmtId="14" fontId="4" fillId="2" borderId="8" applyAlignment="1" pivotButton="0" quotePrefix="0" xfId="0">
      <alignment horizontal="center" vertical="center"/>
    </xf>
    <xf numFmtId="14" fontId="4" fillId="7" borderId="12" applyAlignment="1" pivotButton="0" quotePrefix="0" xfId="0">
      <alignment horizontal="center" vertical="center"/>
    </xf>
    <xf numFmtId="165" fontId="4" fillId="8" borderId="13" applyAlignment="1" pivotButton="0" quotePrefix="0" xfId="1">
      <alignment horizontal="center" vertical="center"/>
    </xf>
    <xf numFmtId="43" fontId="4" fillId="8" borderId="0" pivotButton="0" quotePrefix="0" xfId="0"/>
    <xf numFmtId="165" fontId="4" fillId="8" borderId="15" applyAlignment="1" pivotButton="0" quotePrefix="0" xfId="1">
      <alignment horizontal="center" vertical="center"/>
    </xf>
    <xf numFmtId="166" fontId="4" fillId="0" borderId="3" applyAlignment="1" pivotButton="0" quotePrefix="0" xfId="2">
      <alignment horizontal="center" vertical="center"/>
    </xf>
    <xf numFmtId="168" fontId="4" fillId="2" borderId="19" applyAlignment="1" pivotButton="0" quotePrefix="0" xfId="2">
      <alignment horizontal="center" vertical="center"/>
    </xf>
    <xf numFmtId="0" fontId="0" fillId="0" borderId="21" pivotButton="0" quotePrefix="0" xfId="0"/>
    <xf numFmtId="167" fontId="7" fillId="4" borderId="16" applyAlignment="1" pivotButton="0" quotePrefix="0" xfId="1">
      <alignment horizontal="center" vertical="center"/>
    </xf>
    <xf numFmtId="167" fontId="0" fillId="0" borderId="0" pivotButton="0" quotePrefix="0" xfId="0"/>
    <xf numFmtId="169" fontId="12" fillId="4" borderId="22" applyAlignment="1" pivotButton="0" quotePrefix="0" xfId="2">
      <alignment horizontal="center" vertical="center"/>
    </xf>
    <xf numFmtId="0" fontId="0" fillId="0" borderId="7" pivotButton="0" quotePrefix="0" xfId="0"/>
    <xf numFmtId="0" fontId="0" fillId="0" borderId="16" pivotButton="0" quotePrefix="0" xfId="0"/>
    <xf numFmtId="0" fontId="0" fillId="0" borderId="17" pivotButton="0" quotePrefix="0" xfId="0"/>
    <xf numFmtId="167" fontId="0" fillId="0" borderId="17" pivotButton="0" quotePrefix="0" xfId="0"/>
    <xf numFmtId="0" fontId="0" fillId="0" borderId="22" pivotButton="0" quotePrefix="0" xfId="0"/>
    <xf numFmtId="167" fontId="4" fillId="0" borderId="0" pivotButton="0" quotePrefix="0" xfId="0"/>
    <xf numFmtId="166" fontId="4" fillId="0" borderId="0" pivotButton="0" quotePrefix="0" xfId="0"/>
    <xf numFmtId="169" fontId="16" fillId="2" borderId="4" applyAlignment="1" pivotButton="0" quotePrefix="0" xfId="2">
      <alignment horizontal="center" vertical="center"/>
    </xf>
    <xf numFmtId="166" fontId="4" fillId="5" borderId="28" applyAlignment="1" pivotButton="0" quotePrefix="0" xfId="0">
      <alignment horizontal="center"/>
    </xf>
    <xf numFmtId="169" fontId="4" fillId="0" borderId="14" applyAlignment="1" pivotButton="0" quotePrefix="0" xfId="2">
      <alignment horizontal="center" vertical="center"/>
    </xf>
    <xf numFmtId="169" fontId="4" fillId="0" borderId="11" applyAlignment="1" pivotButton="0" quotePrefix="0" xfId="2">
      <alignment horizontal="center" vertical="center"/>
    </xf>
    <xf numFmtId="169" fontId="12" fillId="4" borderId="35" applyAlignment="1" pivotButton="0" quotePrefix="0" xfId="2">
      <alignment horizontal="center" vertical="center"/>
    </xf>
    <xf numFmtId="0" fontId="0" fillId="0" borderId="29" pivotButton="0" quotePrefix="0" xfId="0"/>
    <xf numFmtId="169" fontId="4" fillId="0" borderId="0" pivotButton="0" quotePrefix="0" xfId="0"/>
  </cellXfs>
  <cellStyles count="3">
    <cellStyle name="Normal" xfId="0" builtinId="0"/>
    <cellStyle name="Comma" xfId="1" builtinId="3"/>
    <cellStyle name="Currency" xfId="2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showGridLines="0" zoomScale="110" zoomScaleNormal="110" zoomScaleSheetLayoutView="82" workbookViewId="0">
      <selection activeCell="B10" sqref="B10"/>
    </sheetView>
  </sheetViews>
  <sheetFormatPr baseColWidth="8" defaultRowHeight="16.5"/>
  <cols>
    <col width="18.140625" customWidth="1" style="19" min="1" max="1"/>
    <col width="16.85546875" customWidth="1" style="19" min="2" max="2"/>
    <col width="15.7109375" customWidth="1" style="19" min="3" max="6"/>
    <col width="14.42578125" customWidth="1" style="19" min="7" max="7"/>
    <col width="11.28515625" bestFit="1" customWidth="1" style="19" min="8" max="8"/>
    <col width="12.140625" bestFit="1" customWidth="1" style="19" min="9" max="9"/>
    <col width="9.140625" customWidth="1" style="19" min="10" max="10"/>
    <col width="11.28515625" bestFit="1" customWidth="1" style="19" min="11" max="11"/>
    <col width="9.140625" customWidth="1" style="19" min="12" max="16384"/>
  </cols>
  <sheetData>
    <row r="1" ht="18.75" customHeight="1" s="113">
      <c r="A1" s="68" t="inlineStr">
        <is>
          <t>FTE Estimator for Changing FTE Rates</t>
        </is>
      </c>
    </row>
    <row r="2">
      <c r="A2" s="69">
        <f>"For the Month of:  "&amp;TEXT(A15,"MMMM")</f>
        <v/>
      </c>
    </row>
    <row r="3">
      <c r="A3" s="69" t="n"/>
      <c r="B3" s="70" t="n"/>
      <c r="C3" s="70" t="n"/>
    </row>
    <row r="4">
      <c r="A4" s="69" t="n"/>
      <c r="B4" s="70" t="n"/>
      <c r="C4" s="70" t="n"/>
    </row>
    <row r="5">
      <c r="A5" s="69" t="n"/>
      <c r="B5" s="70" t="n"/>
      <c r="C5" s="70" t="n"/>
    </row>
    <row r="6">
      <c r="A6" s="69" t="n"/>
      <c r="B6" s="70" t="n"/>
      <c r="C6" s="70" t="n"/>
      <c r="G6" s="50" t="inlineStr">
        <is>
          <t>BOX 1</t>
        </is>
      </c>
    </row>
    <row r="7">
      <c r="C7" s="70" t="n"/>
      <c r="F7" s="69" t="inlineStr">
        <is>
          <t>Month Selector:</t>
        </is>
      </c>
      <c r="G7" s="45" t="inlineStr">
        <is>
          <t>March</t>
        </is>
      </c>
    </row>
    <row r="8">
      <c r="A8" s="64" t="inlineStr">
        <is>
          <t>Schedule</t>
        </is>
      </c>
    </row>
    <row r="9">
      <c r="A9" s="92" t="inlineStr">
        <is>
          <t>Monday</t>
        </is>
      </c>
      <c r="B9" s="92" t="inlineStr">
        <is>
          <t>Tuesday</t>
        </is>
      </c>
      <c r="C9" s="92" t="inlineStr">
        <is>
          <t>Wednesday</t>
        </is>
      </c>
      <c r="D9" s="92" t="inlineStr">
        <is>
          <t>Thursday</t>
        </is>
      </c>
      <c r="E9" s="92" t="inlineStr">
        <is>
          <t>Friday</t>
        </is>
      </c>
      <c r="F9" s="92" t="inlineStr">
        <is>
          <t>Saturday</t>
        </is>
      </c>
      <c r="G9" s="92" t="inlineStr">
        <is>
          <t>Sunday</t>
        </is>
      </c>
    </row>
    <row r="10">
      <c r="A10" s="92" t="n"/>
      <c r="B10" s="92" t="n"/>
      <c r="C10" s="92" t="n"/>
      <c r="D10" s="92" t="n"/>
      <c r="E10" s="92" t="n"/>
      <c r="F10" s="92" t="n"/>
      <c r="G10" s="92" t="n"/>
    </row>
    <row r="11">
      <c r="A11" s="91" t="n">
        <v>2</v>
      </c>
      <c r="B11" s="91" t="n">
        <v>3</v>
      </c>
      <c r="C11" s="91" t="n">
        <v>4</v>
      </c>
      <c r="D11" s="91" t="n">
        <v>5</v>
      </c>
      <c r="E11" s="91" t="n">
        <v>6</v>
      </c>
      <c r="F11" s="91" t="n">
        <v>7</v>
      </c>
      <c r="G11" s="91" t="n">
        <v>1</v>
      </c>
    </row>
    <row r="12">
      <c r="A12" s="8" t="n"/>
      <c r="B12" s="98" t="n"/>
      <c r="C12" s="98" t="n"/>
      <c r="D12" s="98" t="n"/>
      <c r="E12" s="98" t="n"/>
      <c r="F12" s="98" t="n"/>
      <c r="G12" s="19" t="n"/>
    </row>
    <row r="13">
      <c r="A13" s="64" t="inlineStr">
        <is>
          <t>Count of Work Days in  Month</t>
        </is>
      </c>
      <c r="I13" s="32" t="n"/>
      <c r="K13" s="32" t="n"/>
    </row>
    <row r="14">
      <c r="A14" s="7" t="inlineStr">
        <is>
          <t>Month Start</t>
        </is>
      </c>
      <c r="B14" s="5" t="inlineStr">
        <is>
          <t>Month End</t>
        </is>
      </c>
      <c r="C14" s="5" t="n"/>
      <c r="D14" s="5" t="n"/>
      <c r="E14" s="5" t="n"/>
      <c r="F14" s="5" t="n"/>
      <c r="G14" s="6" t="inlineStr">
        <is>
          <t>Work Days</t>
        </is>
      </c>
    </row>
    <row r="15" ht="53.25" customHeight="1" s="113">
      <c r="A15" s="42">
        <f>VLOOKUP(G7,'Month Table'!A:C,2,0)</f>
        <v/>
      </c>
      <c r="B15" s="43">
        <f>VLOOKUP(G7,'Month Table'!A2:C14,3,0)</f>
        <v/>
      </c>
      <c r="C15" s="33" t="n"/>
      <c r="D15" s="120" t="n"/>
      <c r="E15" s="120" t="n"/>
      <c r="F15" s="120" t="n"/>
      <c r="G15" s="23">
        <f>IFERROR(NETWORKDAYS(A15,B15,'2022 Holidays'!$B$6:$B$12),"Date Issue - Check")</f>
        <v/>
      </c>
      <c r="H15" s="11" t="n"/>
    </row>
    <row r="16">
      <c r="A16" s="64" t="inlineStr">
        <is>
          <t>FTE, Days Worked and Base for Corresponding FTE (BOX 2)</t>
        </is>
      </c>
      <c r="H16" s="11" t="n"/>
    </row>
    <row r="17" ht="33" customHeight="1" s="113">
      <c r="A17" s="7" t="inlineStr">
        <is>
          <t>FTE Date  Start</t>
        </is>
      </c>
      <c r="B17" s="5" t="inlineStr">
        <is>
          <t>FTE Date End</t>
        </is>
      </c>
      <c r="C17" s="35" t="inlineStr">
        <is>
          <t>FTE for Period</t>
        </is>
      </c>
      <c r="D17" s="39" t="inlineStr">
        <is>
          <t xml:space="preserve"> Monthly Base ($)</t>
        </is>
      </c>
      <c r="E17" s="90" t="n"/>
      <c r="F17" s="37" t="inlineStr">
        <is>
          <t>FTE Days Worked</t>
        </is>
      </c>
      <c r="G17" s="35" t="inlineStr">
        <is>
          <t>Adj Days</t>
        </is>
      </c>
    </row>
    <row r="18" ht="53.25" customHeight="1" s="113">
      <c r="A18" s="10" t="n">
        <v>44621</v>
      </c>
      <c r="B18" s="21" t="n">
        <v>44625</v>
      </c>
      <c r="C18" s="38" t="n">
        <v>0</v>
      </c>
      <c r="D18" s="121" t="n">
        <v>0</v>
      </c>
      <c r="E18" s="121" t="n"/>
      <c r="F18" s="22">
        <f>IF(C18=0,0,IFERROR(NETWORKDAYS(A18,B18,'2022 Holidays'!$B$6:$B$12),"Date Issue - Check"))</f>
        <v/>
      </c>
      <c r="G18" s="36">
        <f>C18*F18</f>
        <v/>
      </c>
      <c r="H18" s="32" t="n"/>
    </row>
    <row r="19" ht="53.25" customHeight="1" s="113">
      <c r="A19" s="10" t="n">
        <v>44625</v>
      </c>
      <c r="B19" s="21" t="n">
        <v>44651</v>
      </c>
      <c r="C19" s="38" t="n">
        <v>0.8</v>
      </c>
      <c r="D19" s="121" t="n">
        <v>10202.5</v>
      </c>
      <c r="E19" s="121" t="n"/>
      <c r="F19" s="22">
        <f>IFERROR(NETWORKDAYS(A19,B19,'2022 Holidays'!$B$6:$B$12),"Date Issue - Check")</f>
        <v/>
      </c>
      <c r="G19" s="36">
        <f>C19*F19</f>
        <v/>
      </c>
      <c r="H19" s="32" t="n"/>
    </row>
    <row r="20" customFormat="1" s="19">
      <c r="A20" s="29" t="inlineStr">
        <is>
          <t>Subtotal</t>
        </is>
      </c>
      <c r="B20" s="29" t="n"/>
      <c r="C20" s="30" t="n"/>
      <c r="D20" s="31" t="n"/>
      <c r="E20" s="31" t="n"/>
      <c r="F20" s="31">
        <f>SUM(F18:F19)</f>
        <v/>
      </c>
      <c r="G20" s="31">
        <f>SUM(G18:G19)</f>
        <v/>
      </c>
      <c r="I20" s="32" t="n"/>
    </row>
    <row r="21"/>
    <row r="22" ht="16.5" customHeight="1" s="113">
      <c r="A22" s="71" t="inlineStr">
        <is>
          <t>FTE Rate:</t>
        </is>
      </c>
      <c r="B22" s="73" t="n"/>
      <c r="C22" s="73" t="n"/>
      <c r="D22" s="73" t="n"/>
      <c r="E22" s="73" t="n"/>
      <c r="F22" s="82" t="inlineStr">
        <is>
          <t>Base ($) Target</t>
        </is>
      </c>
      <c r="G22" s="122" t="n"/>
      <c r="H22" s="16" t="n"/>
      <c r="I22" s="16" t="n"/>
    </row>
    <row r="23" ht="16.5" customHeight="1" s="113">
      <c r="A23" s="123">
        <f>G20/G15</f>
        <v/>
      </c>
      <c r="E23" s="124" t="n"/>
      <c r="F23" s="125">
        <f>(D18/G15*F18)+(D19/G15*F19)</f>
        <v/>
      </c>
      <c r="G23" s="126" t="n"/>
      <c r="H23" s="13" t="n"/>
      <c r="I23" s="13" t="n"/>
    </row>
    <row r="24" ht="23.25" customHeight="1" s="113">
      <c r="A24" s="127" t="n"/>
      <c r="B24" s="128" t="n"/>
      <c r="C24" s="128" t="n"/>
      <c r="D24" s="128" t="n"/>
      <c r="E24" s="129" t="n"/>
      <c r="F24" s="128" t="n"/>
      <c r="G24" s="130" t="n"/>
      <c r="H24" s="13" t="n"/>
      <c r="I24" s="13" t="n"/>
    </row>
    <row r="25">
      <c r="G25" s="131" t="n"/>
      <c r="H25" s="19" t="n"/>
      <c r="I25" s="19" t="n"/>
      <c r="J25" s="19" t="n"/>
    </row>
    <row r="26">
      <c r="G26" s="132" t="n"/>
    </row>
    <row r="27"/>
    <row r="28">
      <c r="A28" s="4" t="inlineStr">
        <is>
          <t>Instructions:</t>
        </is>
      </c>
    </row>
    <row r="29">
      <c r="A29" s="40" t="inlineStr">
        <is>
          <t>Only fill out fields that are highlighted in yellow</t>
        </is>
      </c>
      <c r="B29" s="40" t="n"/>
      <c r="C29" s="40" t="n"/>
    </row>
    <row r="30">
      <c r="A30" s="4" t="n"/>
    </row>
    <row r="31">
      <c r="A31" s="3" t="inlineStr">
        <is>
          <t>-BOX1: Select the Month.</t>
        </is>
      </c>
    </row>
    <row r="32">
      <c r="A32" s="3" t="inlineStr">
        <is>
          <t xml:space="preserve">-BOX2: -Enter the date ranges for the worked FTE rates.  </t>
        </is>
      </c>
    </row>
    <row r="33">
      <c r="A33" s="74" t="inlineStr">
        <is>
          <t xml:space="preserve">          -Monthly Base is the amount paid if  worked for a full month in that respective FTE rate.</t>
        </is>
      </c>
    </row>
    <row r="34">
      <c r="A34" s="74" t="inlineStr">
        <is>
          <t xml:space="preserve">          -Calculates FTE Worked Days is the days the person worked at that FTE rate.</t>
        </is>
      </c>
    </row>
  </sheetData>
  <mergeCells count="11">
    <mergeCell ref="A13:G13"/>
    <mergeCell ref="A1:G1"/>
    <mergeCell ref="A22:D22"/>
    <mergeCell ref="A8:G8"/>
    <mergeCell ref="A34:G34"/>
    <mergeCell ref="F23:G24"/>
    <mergeCell ref="A16:G16"/>
    <mergeCell ref="F22:G22"/>
    <mergeCell ref="A2:G2"/>
    <mergeCell ref="A23:D24"/>
    <mergeCell ref="A33:G33"/>
  </mergeCells>
  <pageMargins left="0.7" right="0.7" top="0.75" bottom="0.75" header="0.3" footer="0.3"/>
  <pageSetup orientation="portrait" scale="92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4"/>
  <sheetViews>
    <sheetView showGridLines="0" tabSelected="1" topLeftCell="B1" zoomScale="110" zoomScaleNormal="110" zoomScaleSheetLayoutView="82" workbookViewId="0">
      <selection activeCell="L16" sqref="L16"/>
    </sheetView>
  </sheetViews>
  <sheetFormatPr baseColWidth="8" defaultRowHeight="16.5"/>
  <cols>
    <col width="9.140625" customWidth="1" style="19" min="1" max="1"/>
    <col width="11.7109375" customWidth="1" style="19" min="2" max="5"/>
    <col width="12.85546875" customWidth="1" style="19" min="6" max="7"/>
    <col width="19.42578125" customWidth="1" style="19" min="8" max="8"/>
    <col width="11.28515625" bestFit="1" customWidth="1" style="19" min="9" max="9"/>
    <col width="12.140625" bestFit="1" customWidth="1" style="19" min="10" max="10"/>
    <col width="9.140625" customWidth="1" style="19" min="11" max="11"/>
    <col width="11.28515625" bestFit="1" customWidth="1" style="19" min="12" max="12"/>
    <col width="9.140625" customWidth="1" style="19" min="13" max="16384"/>
  </cols>
  <sheetData>
    <row r="1" ht="18.75" customHeight="1" s="113">
      <c r="B1" s="68" t="inlineStr">
        <is>
          <t>FTE Calculator: No Changes in FTE Rate During Month</t>
        </is>
      </c>
    </row>
    <row r="2">
      <c r="B2" s="69">
        <f>"For the Month of:  "&amp;TEXT(B17,"MMMM")</f>
        <v/>
      </c>
    </row>
    <row r="3">
      <c r="B3" s="69" t="n"/>
      <c r="C3" s="70" t="n"/>
      <c r="D3" s="70" t="n"/>
    </row>
    <row r="4" ht="24.75" customHeight="1" s="113">
      <c r="F4" s="48" t="inlineStr">
        <is>
          <t>Month Selector:</t>
        </is>
      </c>
      <c r="H4" s="46" t="inlineStr">
        <is>
          <t>January</t>
        </is>
      </c>
    </row>
    <row r="5" ht="24.75" customFormat="1" customHeight="1" s="19">
      <c r="B5" s="48" t="n"/>
      <c r="C5" s="49" t="n"/>
      <c r="D5" s="70" t="n"/>
      <c r="F5" s="20" t="n"/>
      <c r="G5" s="20" t="inlineStr">
        <is>
          <t>FTE:</t>
        </is>
      </c>
      <c r="H5" s="20" t="inlineStr">
        <is>
          <t>Monthly Base:</t>
        </is>
      </c>
    </row>
    <row r="6" ht="30" customHeight="1" s="113">
      <c r="B6" s="87" t="n"/>
      <c r="F6" s="94" t="n"/>
      <c r="G6" s="55" t="n">
        <v>0.8</v>
      </c>
      <c r="H6" s="133" t="n">
        <v>2000</v>
      </c>
    </row>
    <row r="7" ht="30" customHeight="1" s="113">
      <c r="B7" s="64" t="inlineStr">
        <is>
          <t>Working Days</t>
        </is>
      </c>
    </row>
    <row r="8">
      <c r="B8" s="95" t="inlineStr">
        <is>
          <t>Mon</t>
        </is>
      </c>
      <c r="C8" s="96" t="inlineStr">
        <is>
          <t>Tue</t>
        </is>
      </c>
      <c r="D8" s="96" t="inlineStr">
        <is>
          <t>Wed</t>
        </is>
      </c>
      <c r="E8" s="96" t="inlineStr">
        <is>
          <t>Thur</t>
        </is>
      </c>
      <c r="F8" s="96" t="inlineStr">
        <is>
          <t>Fri</t>
        </is>
      </c>
      <c r="G8" s="96" t="inlineStr">
        <is>
          <t>Sat</t>
        </is>
      </c>
      <c r="H8" s="134" t="inlineStr">
        <is>
          <t>Sun</t>
        </is>
      </c>
    </row>
    <row r="9">
      <c r="B9" s="109" t="inlineStr">
        <is>
          <t>Yes</t>
        </is>
      </c>
      <c r="C9" s="109" t="inlineStr">
        <is>
          <t>Yes</t>
        </is>
      </c>
      <c r="D9" s="109" t="inlineStr">
        <is>
          <t>Yes</t>
        </is>
      </c>
      <c r="E9" s="109" t="inlineStr">
        <is>
          <t>Yes</t>
        </is>
      </c>
      <c r="F9" s="109" t="inlineStr">
        <is>
          <t>No</t>
        </is>
      </c>
      <c r="G9" s="109" t="inlineStr">
        <is>
          <t>No</t>
        </is>
      </c>
      <c r="H9" s="109" t="inlineStr">
        <is>
          <t>No</t>
        </is>
      </c>
    </row>
    <row r="10">
      <c r="H10" s="132" t="n"/>
    </row>
    <row r="11">
      <c r="H11" s="132" t="n"/>
    </row>
    <row r="12">
      <c r="H12" s="132" t="n"/>
    </row>
    <row r="13">
      <c r="B13" s="98">
        <f>"Schedule Type:  "&amp;COUNTIF(B9:H9,"Yes")&amp;"-Day Work Week"</f>
        <v/>
      </c>
    </row>
    <row r="14">
      <c r="H14" s="132" t="n"/>
    </row>
    <row r="15">
      <c r="B15" s="64" t="inlineStr">
        <is>
          <t>Number of Days in Month ( BOX 1)</t>
        </is>
      </c>
    </row>
    <row r="16" ht="33" customHeight="1" s="113">
      <c r="B16" s="114" t="inlineStr">
        <is>
          <t>Month Start</t>
        </is>
      </c>
      <c r="C16" s="110" t="inlineStr">
        <is>
          <t>Month End</t>
        </is>
      </c>
      <c r="D16" s="39" t="n"/>
      <c r="E16" s="39" t="n"/>
      <c r="F16" s="37" t="inlineStr">
        <is>
          <t>Days Count</t>
        </is>
      </c>
      <c r="G16" s="107" t="inlineStr">
        <is>
          <t>FTE ADJ: Days</t>
        </is>
      </c>
      <c r="H16" s="107" t="inlineStr">
        <is>
          <t>Est. Daily Base PMT</t>
        </is>
      </c>
    </row>
    <row r="17" ht="53.25" customHeight="1" s="113">
      <c r="B17" s="42">
        <f>VLOOKUP(H4,'Month Table'!A2:C14,2,0)</f>
        <v/>
      </c>
      <c r="C17" s="112">
        <f>VLOOKUP(H4,'Month Table'!A2:C14,3,0)</f>
        <v/>
      </c>
      <c r="D17" s="105" t="n"/>
      <c r="E17" s="106" t="n"/>
      <c r="F17" s="23">
        <f>IFERROR(NETWORKDAYS(B17,C17,'2022 Holidays'!$B$6:$B$12),"Date Issue - Check")</f>
        <v/>
      </c>
      <c r="G17" s="119">
        <f>F17*G6</f>
        <v/>
      </c>
      <c r="H17" s="135">
        <f>H6/G17</f>
        <v/>
      </c>
      <c r="I17" s="11" t="n"/>
      <c r="J17" s="11" t="n"/>
    </row>
    <row r="18">
      <c r="B18" s="8" t="n"/>
      <c r="C18" s="98" t="n"/>
      <c r="D18" s="98" t="n"/>
      <c r="E18" s="98" t="n"/>
      <c r="F18" s="17" t="n"/>
      <c r="G18" s="17" t="n"/>
      <c r="H18" s="18" t="n"/>
      <c r="J18" s="32" t="n"/>
    </row>
    <row r="19">
      <c r="B19" s="8" t="n"/>
      <c r="C19" s="98" t="n"/>
      <c r="D19" s="98" t="n"/>
      <c r="E19" s="98" t="n"/>
      <c r="F19" s="98" t="n"/>
      <c r="G19" s="98" t="n"/>
      <c r="H19" s="19" t="n"/>
    </row>
    <row r="20">
      <c r="B20" s="64" t="inlineStr">
        <is>
          <t>Days Worked ( BOX 2)</t>
        </is>
      </c>
      <c r="J20" s="32" t="n"/>
      <c r="L20" s="32" t="n"/>
    </row>
    <row r="21" ht="33" customHeight="1" s="113">
      <c r="A21" s="74" t="n"/>
      <c r="B21" s="114" t="inlineStr">
        <is>
          <t>Start Date</t>
        </is>
      </c>
      <c r="C21" s="110" t="inlineStr">
        <is>
          <t>End Date</t>
        </is>
      </c>
      <c r="D21" s="108" t="n"/>
      <c r="E21" s="108" t="n"/>
      <c r="F21" s="37" t="inlineStr">
        <is>
          <t>Days Count</t>
        </is>
      </c>
      <c r="G21" s="107" t="inlineStr">
        <is>
          <t>FTE ADJ: Days</t>
        </is>
      </c>
      <c r="H21" s="107" t="inlineStr">
        <is>
          <t>Target</t>
        </is>
      </c>
    </row>
    <row r="22" ht="53.25" customHeight="1" s="113">
      <c r="B22" s="115" t="n">
        <v>44573</v>
      </c>
      <c r="C22" s="111" t="n">
        <v>44592</v>
      </c>
      <c r="D22" s="116" t="n"/>
      <c r="E22" s="116" t="n"/>
      <c r="F22" s="22">
        <f>IFERROR(NETWORKDAYS(B22,C22,'2022 Holidays'!$B$6:$B$12),"Date Issue - Check")</f>
        <v/>
      </c>
      <c r="G22" s="117">
        <f>F22*G6</f>
        <v/>
      </c>
      <c r="H22" s="136">
        <f>G22*H17</f>
        <v/>
      </c>
      <c r="J22" s="118" t="n"/>
      <c r="K22" s="3" t="inlineStr">
        <is>
          <t>- Looking for a formula in this field G17 and G22 that would calculate the number of workdays between 01/12/2022 and</t>
        </is>
      </c>
    </row>
    <row r="23">
      <c r="J23" s="19" t="inlineStr">
        <is>
          <t>01/31/2022 counting only Monday Tuesday Wednesday and Thursday.  Based off the dropdowns seen in line 9.</t>
        </is>
      </c>
    </row>
    <row r="24" ht="16.5" customHeight="1" s="113">
      <c r="B24" s="71" t="inlineStr">
        <is>
          <t>FTE Rate:</t>
        </is>
      </c>
      <c r="C24" s="73" t="n"/>
      <c r="D24" s="73" t="n"/>
      <c r="E24" s="73" t="n"/>
      <c r="F24" s="71" t="inlineStr">
        <is>
          <t>FTE Rate:</t>
        </is>
      </c>
      <c r="G24" s="73" t="n"/>
      <c r="H24" s="73" t="n"/>
      <c r="I24" s="16" t="n"/>
      <c r="J24" s="16" t="n"/>
    </row>
    <row r="25" ht="16.5" customHeight="1" s="113">
      <c r="B25" s="123">
        <f>G22/G17</f>
        <v/>
      </c>
      <c r="F25" s="137">
        <f>H22</f>
        <v/>
      </c>
      <c r="H25" s="126" t="n"/>
      <c r="I25" s="13" t="n"/>
      <c r="J25" s="13" t="n"/>
    </row>
    <row r="26" ht="23.25" customHeight="1" s="113">
      <c r="B26" s="127" t="n"/>
      <c r="C26" s="128" t="n"/>
      <c r="D26" s="128" t="n"/>
      <c r="E26" s="128" t="n"/>
      <c r="F26" s="138" t="n"/>
      <c r="G26" s="128" t="n"/>
      <c r="H26" s="130" t="n"/>
      <c r="I26" s="13" t="n"/>
      <c r="J26" s="13" t="n"/>
    </row>
    <row r="27">
      <c r="H27" s="139" t="n"/>
      <c r="I27" s="19" t="n"/>
      <c r="J27" s="19" t="n"/>
      <c r="K27" s="19" t="n"/>
    </row>
    <row r="28">
      <c r="H28" s="132" t="n"/>
    </row>
    <row r="29"/>
    <row r="30">
      <c r="B30" s="4" t="inlineStr">
        <is>
          <t>Instructions:</t>
        </is>
      </c>
    </row>
    <row r="31">
      <c r="B31" s="40" t="inlineStr">
        <is>
          <t>Only fill out fields that are highlighted in yellow</t>
        </is>
      </c>
      <c r="C31" s="40" t="n"/>
      <c r="D31" s="40" t="n"/>
    </row>
    <row r="32">
      <c r="B32" s="4" t="n"/>
    </row>
    <row r="33">
      <c r="B33" s="3" t="inlineStr">
        <is>
          <t xml:space="preserve">-BOX1: Enter the date ranges of the selected Months. </t>
        </is>
      </c>
    </row>
    <row r="34">
      <c r="B34" s="3" t="inlineStr">
        <is>
          <t>-BOX2: Enter the date ranges of when the provider started and the end of the month.</t>
        </is>
      </c>
    </row>
  </sheetData>
  <mergeCells count="11">
    <mergeCell ref="B6:C6"/>
    <mergeCell ref="B1:H1"/>
    <mergeCell ref="B13:H13"/>
    <mergeCell ref="B2:H2"/>
    <mergeCell ref="B24:E24"/>
    <mergeCell ref="B25:E26"/>
    <mergeCell ref="B15:H15"/>
    <mergeCell ref="B7:H7"/>
    <mergeCell ref="F25:H26"/>
    <mergeCell ref="B20:H20"/>
    <mergeCell ref="F24:H24"/>
  </mergeCells>
  <dataValidations disablePrompts="1" count="1">
    <dataValidation sqref="B9:H9" showDropDown="0" showInputMessage="1" showErrorMessage="1" allowBlank="1" type="list">
      <formula1>"Yes,No"</formula1>
    </dataValidation>
  </dataValidations>
  <pageMargins left="0.7" right="0.7" top="0.75" bottom="0.75" header="0.3" footer="0.3"/>
  <pageSetup orientation="portrait" scale="92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N26" sqref="N26"/>
    </sheetView>
  </sheetViews>
  <sheetFormatPr baseColWidth="8" defaultRowHeight="15"/>
  <cols>
    <col width="10.85546875" bestFit="1" customWidth="1" style="113" min="1" max="1"/>
    <col width="13.85546875" bestFit="1" customWidth="1" style="113" min="2" max="2"/>
  </cols>
  <sheetData>
    <row r="1"/>
    <row r="2">
      <c r="A2" t="inlineStr">
        <is>
          <t>Month</t>
        </is>
      </c>
      <c r="B2" t="inlineStr">
        <is>
          <t>Start of Month</t>
        </is>
      </c>
      <c r="C2" t="inlineStr">
        <is>
          <t>End of Month</t>
        </is>
      </c>
    </row>
    <row r="3">
      <c r="A3" t="inlineStr">
        <is>
          <t>January</t>
        </is>
      </c>
      <c r="B3" s="41" t="n">
        <v>44562</v>
      </c>
      <c r="C3" s="1">
        <f>EOMONTH(B3,0)</f>
        <v/>
      </c>
    </row>
    <row r="4">
      <c r="A4" t="inlineStr">
        <is>
          <t>February</t>
        </is>
      </c>
      <c r="B4" s="41" t="n">
        <v>44593</v>
      </c>
      <c r="C4" s="1">
        <f>EOMONTH(B4,0)</f>
        <v/>
      </c>
    </row>
    <row r="5">
      <c r="A5" t="inlineStr">
        <is>
          <t>March</t>
        </is>
      </c>
      <c r="B5" s="41" t="n">
        <v>44621</v>
      </c>
      <c r="C5" s="1">
        <f>EOMONTH(B5,0)</f>
        <v/>
      </c>
    </row>
    <row r="6">
      <c r="A6" t="inlineStr">
        <is>
          <t>April</t>
        </is>
      </c>
      <c r="B6" s="41" t="n">
        <v>44652</v>
      </c>
      <c r="C6" s="1">
        <f>EOMONTH(B6,0)</f>
        <v/>
      </c>
    </row>
    <row r="7">
      <c r="A7" t="inlineStr">
        <is>
          <t>May</t>
        </is>
      </c>
      <c r="B7" s="41" t="n">
        <v>44682</v>
      </c>
      <c r="C7" s="1">
        <f>EOMONTH(B7,0)</f>
        <v/>
      </c>
    </row>
    <row r="8">
      <c r="A8" t="inlineStr">
        <is>
          <t>June</t>
        </is>
      </c>
      <c r="B8" s="41" t="n">
        <v>44713</v>
      </c>
      <c r="C8" s="1">
        <f>EOMONTH(B8,0)</f>
        <v/>
      </c>
    </row>
    <row r="9">
      <c r="A9" t="inlineStr">
        <is>
          <t>July</t>
        </is>
      </c>
      <c r="B9" s="41" t="n">
        <v>44743</v>
      </c>
      <c r="C9" s="1">
        <f>EOMONTH(B9,0)</f>
        <v/>
      </c>
    </row>
    <row r="10">
      <c r="A10" t="inlineStr">
        <is>
          <t>August</t>
        </is>
      </c>
      <c r="B10" s="41" t="n">
        <v>44774</v>
      </c>
      <c r="C10" s="1">
        <f>EOMONTH(B10,0)</f>
        <v/>
      </c>
    </row>
    <row r="11">
      <c r="A11" t="inlineStr">
        <is>
          <t>September</t>
        </is>
      </c>
      <c r="B11" s="41" t="n">
        <v>44805</v>
      </c>
      <c r="C11" s="1">
        <f>EOMONTH(B11,0)</f>
        <v/>
      </c>
    </row>
    <row r="12">
      <c r="A12" t="inlineStr">
        <is>
          <t>October</t>
        </is>
      </c>
      <c r="B12" s="41" t="n">
        <v>44835</v>
      </c>
      <c r="C12" s="1">
        <f>EOMONTH(B12,0)</f>
        <v/>
      </c>
    </row>
    <row r="13">
      <c r="A13" t="inlineStr">
        <is>
          <t>November</t>
        </is>
      </c>
      <c r="B13" s="41" t="n">
        <v>44866</v>
      </c>
      <c r="C13" s="1">
        <f>EOMONTH(B13,0)</f>
        <v/>
      </c>
    </row>
    <row r="14">
      <c r="A14" t="inlineStr">
        <is>
          <t>December</t>
        </is>
      </c>
      <c r="B14" s="41" t="n">
        <v>44896</v>
      </c>
      <c r="C14" s="1">
        <f>EOMONTH(B14,0)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Herdzik, Wieslaw</dc:creator>
  <dcterms:created xsi:type="dcterms:W3CDTF">2021-08-11T18:03:13Z</dcterms:created>
  <dcterms:modified xsi:type="dcterms:W3CDTF">2025-09-29T19:59:12Z</dcterms:modified>
  <cp:lastModifiedBy>Herdzik, Wieslaw</cp:lastModifiedBy>
  <cp:lastPrinted>2021-11-11T17:12:32Z</cp:lastPrinted>
</cp:coreProperties>
</file>