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codeName="ThisWorkbook"/>
  <bookViews>
    <workbookView visibility="visible" minimized="0" showHorizontalScroll="1" showVerticalScroll="1" showSheetTabs="1" xWindow="0" yWindow="0" windowWidth="16605" windowHeight="9435" tabRatio="600" firstSheet="0" activeTab="0" autoFilterDateGrouping="1"/>
  </bookViews>
  <sheets>
    <sheet name="multiple products" sheetId="1" state="visible" r:id="rId1"/>
  </sheets>
  <definedNames>
    <definedName name="ilosc">'one product'!$C$9:$N$23</definedName>
    <definedName name="lokalizacje">'one product'!$A$9:$A$22</definedName>
    <definedName name="wartosc">'one product'!$C$10:$N$23</definedName>
    <definedName name="ilosc" localSheetId="0">'multiple products'!$D$13:$N$27</definedName>
    <definedName name="lokalizacje" localSheetId="0">'multiple products'!$B$13:$B$26</definedName>
    <definedName name="wartosc" localSheetId="0">'multiple products'!$D$14:$N$27</definedName>
  </definedNames>
  <calcPr calcId="145621" fullCalcOnLoad="1"/>
</workbook>
</file>

<file path=xl/styles.xml><?xml version="1.0" encoding="utf-8"?>
<styleSheet xmlns="http://schemas.openxmlformats.org/spreadsheetml/2006/main">
  <numFmts count="1">
    <numFmt numFmtId="164" formatCode="#,##0.0"/>
  </numFmts>
  <fonts count="8">
    <font>
      <name val="Calibri"/>
      <charset val="238"/>
      <family val="2"/>
      <color theme="1"/>
      <sz val="11"/>
      <scheme val="minor"/>
    </font>
    <font>
      <name val="Calibri"/>
      <family val="2"/>
      <color theme="1"/>
      <sz val="11"/>
      <scheme val="minor"/>
    </font>
    <font>
      <name val="Calibri"/>
      <family val="2"/>
      <b val="1"/>
      <color theme="1"/>
      <sz val="11"/>
      <scheme val="minor"/>
    </font>
    <font>
      <name val="Arial"/>
      <family val="2"/>
      <sz val="10"/>
    </font>
    <font>
      <name val="Tahoma"/>
      <charset val="238"/>
      <family val="2"/>
      <color indexed="81"/>
      <sz val="9"/>
    </font>
    <font>
      <name val="Calibri"/>
      <charset val="238"/>
      <family val="2"/>
      <b val="1"/>
      <color theme="1"/>
      <sz val="20"/>
      <scheme val="minor"/>
    </font>
    <font>
      <name val="Calibri"/>
      <charset val="238"/>
      <family val="2"/>
      <color theme="1"/>
      <sz val="20"/>
      <scheme val="minor"/>
    </font>
    <font>
      <name val="Calibri"/>
      <family val="2"/>
      <b val="1"/>
      <color theme="1"/>
      <sz val="20"/>
      <scheme val="minor"/>
    </font>
  </fonts>
  <fills count="6">
    <fill>
      <patternFill/>
    </fill>
    <fill>
      <patternFill patternType="gray125"/>
    </fill>
    <fill>
      <patternFill patternType="solid">
        <fgColor theme="0" tint="-0.1499984740745262"/>
        <bgColor indexed="64"/>
      </patternFill>
    </fill>
    <fill>
      <patternFill patternType="solid">
        <fgColor rgb="FF00B0F0"/>
        <bgColor indexed="64"/>
      </patternFill>
    </fill>
    <fill>
      <patternFill patternType="solid">
        <fgColor theme="0" tint="-0.1499984740745262"/>
        <bgColor theme="0" tint="-0.1499984740745262"/>
      </patternFill>
    </fill>
    <fill>
      <patternFill patternType="solid">
        <fgColor theme="3" tint="0.7999816888943144"/>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style="thin">
        <color auto="1"/>
      </right>
      <top/>
      <bottom style="thin">
        <color auto="1"/>
      </bottom>
      <diagonal/>
    </border>
  </borders>
  <cellStyleXfs count="2">
    <xf numFmtId="0" fontId="0" fillId="0" borderId="0"/>
    <xf numFmtId="0" fontId="3" fillId="0" borderId="0"/>
  </cellStyleXfs>
  <cellXfs count="157">
    <xf numFmtId="0" fontId="0" fillId="0" borderId="0" pivotButton="0" quotePrefix="0" xfId="0"/>
    <xf numFmtId="0" fontId="0" fillId="2" borderId="0" pivotButton="0" quotePrefix="0" xfId="0"/>
    <xf numFmtId="0" fontId="0" fillId="0" borderId="0" pivotButton="0" quotePrefix="0" xfId="0"/>
    <xf numFmtId="0" fontId="0" fillId="2" borderId="9" applyAlignment="1" pivotButton="0" quotePrefix="0" xfId="0">
      <alignment horizontal="centerContinuous"/>
    </xf>
    <xf numFmtId="0" fontId="0" fillId="2" borderId="10" applyAlignment="1" pivotButton="0" quotePrefix="0" xfId="0">
      <alignment horizontal="centerContinuous"/>
    </xf>
    <xf numFmtId="0" fontId="0" fillId="2" borderId="11" applyAlignment="1" pivotButton="0" quotePrefix="0" xfId="0">
      <alignment horizontal="centerContinuous"/>
    </xf>
    <xf numFmtId="0" fontId="0" fillId="2" borderId="9" applyAlignment="1" pivotButton="0" quotePrefix="0" xfId="0">
      <alignment horizontal="center" vertical="center" wrapText="1"/>
    </xf>
    <xf numFmtId="0" fontId="0" fillId="2" borderId="11" applyAlignment="1" pivotButton="0" quotePrefix="0" xfId="0">
      <alignment horizontal="center" vertical="center" wrapText="1"/>
    </xf>
    <xf numFmtId="0" fontId="0" fillId="2" borderId="10" applyAlignment="1" pivotButton="0" quotePrefix="0" xfId="0">
      <alignment horizontal="center" vertical="center" wrapText="1"/>
    </xf>
    <xf numFmtId="0" fontId="2" fillId="2" borderId="9" applyAlignment="1" pivotButton="0" quotePrefix="0" xfId="0">
      <alignment horizontal="centerContinuous"/>
    </xf>
    <xf numFmtId="0" fontId="0" fillId="3" borderId="0" pivotButton="0" quotePrefix="0" xfId="0"/>
    <xf numFmtId="4" fontId="0" fillId="2" borderId="5" applyAlignment="1" pivotButton="0" quotePrefix="0" xfId="0">
      <alignment shrinkToFit="1"/>
    </xf>
    <xf numFmtId="4" fontId="0" fillId="2" borderId="2" applyAlignment="1" pivotButton="0" quotePrefix="0" xfId="0">
      <alignment shrinkToFit="1"/>
    </xf>
    <xf numFmtId="4" fontId="0" fillId="2" borderId="6" applyAlignment="1" pivotButton="0" quotePrefix="0" xfId="0">
      <alignment shrinkToFit="1"/>
    </xf>
    <xf numFmtId="4" fontId="0" fillId="2" borderId="6" applyAlignment="1" pivotButton="0" quotePrefix="1" xfId="0">
      <alignment shrinkToFit="1"/>
    </xf>
    <xf numFmtId="4" fontId="0" fillId="2" borderId="3" applyAlignment="1" pivotButton="0" quotePrefix="0" xfId="0">
      <alignment shrinkToFit="1"/>
    </xf>
    <xf numFmtId="4" fontId="0" fillId="2" borderId="0" applyAlignment="1" pivotButton="0" quotePrefix="0" xfId="0">
      <alignment shrinkToFit="1"/>
    </xf>
    <xf numFmtId="4" fontId="0" fillId="2" borderId="0" applyAlignment="1" pivotButton="0" quotePrefix="1" xfId="0">
      <alignment shrinkToFit="1"/>
    </xf>
    <xf numFmtId="14" fontId="0" fillId="2" borderId="8" applyAlignment="1" pivotButton="0" quotePrefix="0" xfId="0">
      <alignment shrinkToFit="1"/>
    </xf>
    <xf numFmtId="3" fontId="0" fillId="2" borderId="4" applyAlignment="1" pivotButton="0" quotePrefix="0" xfId="0">
      <alignment shrinkToFit="1"/>
    </xf>
    <xf numFmtId="3" fontId="0" fillId="2" borderId="2" applyAlignment="1" pivotButton="0" quotePrefix="0" xfId="0">
      <alignment shrinkToFit="1"/>
    </xf>
    <xf numFmtId="14" fontId="0" fillId="0" borderId="8" applyAlignment="1" pivotButton="0" quotePrefix="0" xfId="0">
      <alignment shrinkToFit="1"/>
    </xf>
    <xf numFmtId="0" fontId="0" fillId="2" borderId="7" pivotButton="0" quotePrefix="0" xfId="0"/>
    <xf numFmtId="0" fontId="0" fillId="2" borderId="8" pivotButton="0" quotePrefix="0" xfId="0"/>
    <xf numFmtId="3" fontId="0" fillId="2" borderId="0" applyAlignment="1" pivotButton="0" quotePrefix="0" xfId="0">
      <alignment shrinkToFit="1"/>
    </xf>
    <xf numFmtId="3" fontId="0" fillId="0" borderId="4" applyAlignment="1" pivotButton="0" quotePrefix="0" xfId="0">
      <alignment shrinkToFit="1"/>
    </xf>
    <xf numFmtId="3" fontId="0" fillId="0" borderId="0" applyAlignment="1" pivotButton="0" quotePrefix="0" xfId="0">
      <alignment shrinkToFit="1"/>
    </xf>
    <xf numFmtId="0" fontId="0" fillId="2" borderId="9" applyAlignment="1" pivotButton="0" quotePrefix="0" xfId="0">
      <alignment horizontal="centerContinuous"/>
    </xf>
    <xf numFmtId="4" fontId="0" fillId="0" borderId="4" applyAlignment="1" pivotButton="0" quotePrefix="0" xfId="0">
      <alignment shrinkToFit="1"/>
    </xf>
    <xf numFmtId="3" fontId="0" fillId="2" borderId="9" applyAlignment="1" pivotButton="0" quotePrefix="0" xfId="0">
      <alignment shrinkToFit="1"/>
    </xf>
    <xf numFmtId="3" fontId="0" fillId="2" borderId="10" applyAlignment="1" pivotButton="0" quotePrefix="0" xfId="0">
      <alignment shrinkToFit="1"/>
    </xf>
    <xf numFmtId="4" fontId="0" fillId="2" borderId="11" applyAlignment="1" pivotButton="0" quotePrefix="0" xfId="0">
      <alignment shrinkToFit="1"/>
    </xf>
    <xf numFmtId="14" fontId="0" fillId="0" borderId="1" applyAlignment="1" pivotButton="0" quotePrefix="0" xfId="0">
      <alignment shrinkToFit="1"/>
    </xf>
    <xf numFmtId="3" fontId="0" fillId="0" borderId="9" applyAlignment="1" pivotButton="0" quotePrefix="0" xfId="0">
      <alignment shrinkToFit="1"/>
    </xf>
    <xf numFmtId="3" fontId="0" fillId="0" borderId="10" applyAlignment="1" pivotButton="0" quotePrefix="0" xfId="0">
      <alignment shrinkToFit="1"/>
    </xf>
    <xf numFmtId="0" fontId="0" fillId="2" borderId="0" applyAlignment="1" pivotButton="0" quotePrefix="0" xfId="0">
      <alignment horizontal="center" vertical="center" wrapText="1"/>
    </xf>
    <xf numFmtId="0" fontId="5" fillId="2" borderId="0" applyAlignment="1" pivotButton="0" quotePrefix="0" xfId="0">
      <alignment horizontal="centerContinuous"/>
    </xf>
    <xf numFmtId="0" fontId="6" fillId="2" borderId="0" applyAlignment="1" pivotButton="0" quotePrefix="0" xfId="0">
      <alignment horizontal="centerContinuous"/>
    </xf>
    <xf numFmtId="3" fontId="0" fillId="2" borderId="2" pivotButton="0" quotePrefix="0" xfId="0"/>
    <xf numFmtId="3" fontId="0" fillId="2" borderId="6" pivotButton="0" quotePrefix="0" xfId="0"/>
    <xf numFmtId="4" fontId="0" fillId="2" borderId="3" pivotButton="0" quotePrefix="0" xfId="0"/>
    <xf numFmtId="3" fontId="0" fillId="2" borderId="4" pivotButton="0" quotePrefix="0" xfId="0"/>
    <xf numFmtId="3" fontId="0" fillId="2" borderId="0" pivotButton="0" quotePrefix="0" xfId="0"/>
    <xf numFmtId="4" fontId="0" fillId="2" borderId="5" pivotButton="0" quotePrefix="0" xfId="0"/>
    <xf numFmtId="3" fontId="0" fillId="2" borderId="12" pivotButton="0" quotePrefix="0" xfId="0"/>
    <xf numFmtId="3" fontId="0" fillId="2" borderId="13" pivotButton="0" quotePrefix="0" xfId="0"/>
    <xf numFmtId="4" fontId="0" fillId="2" borderId="14" pivotButton="0" quotePrefix="0" xfId="0"/>
    <xf numFmtId="3" fontId="0" fillId="2" borderId="9" pivotButton="0" quotePrefix="0" xfId="0"/>
    <xf numFmtId="3" fontId="0" fillId="2" borderId="10" pivotButton="0" quotePrefix="0" xfId="0"/>
    <xf numFmtId="4" fontId="0" fillId="2" borderId="11" pivotButton="0" quotePrefix="0" xfId="0"/>
    <xf numFmtId="0" fontId="0" fillId="2" borderId="2" pivotButton="0" quotePrefix="0" xfId="0"/>
    <xf numFmtId="0" fontId="0" fillId="2" borderId="3" pivotButton="0" quotePrefix="0" xfId="0"/>
    <xf numFmtId="0" fontId="0" fillId="2" borderId="4" pivotButton="0" quotePrefix="0" xfId="0"/>
    <xf numFmtId="0" fontId="0" fillId="2" borderId="5" pivotButton="0" quotePrefix="0" xfId="0"/>
    <xf numFmtId="0" fontId="0" fillId="2" borderId="12" pivotButton="0" quotePrefix="0" xfId="0"/>
    <xf numFmtId="0" fontId="0" fillId="2" borderId="14" pivotButton="0" quotePrefix="0" xfId="0"/>
    <xf numFmtId="0" fontId="0" fillId="2" borderId="9" pivotButton="0" quotePrefix="0" xfId="0"/>
    <xf numFmtId="0" fontId="0" fillId="2" borderId="11" pivotButton="0" quotePrefix="0" xfId="0"/>
    <xf numFmtId="0" fontId="0" fillId="2" borderId="1" pivotButton="0" quotePrefix="0" xfId="0"/>
    <xf numFmtId="4" fontId="0" fillId="4" borderId="14" applyAlignment="1" pivotButton="0" quotePrefix="0" xfId="0">
      <alignment horizontal="center"/>
    </xf>
    <xf numFmtId="4" fontId="0" fillId="4" borderId="13" applyAlignment="1" pivotButton="0" quotePrefix="0" xfId="0">
      <alignment horizontal="center"/>
    </xf>
    <xf numFmtId="3" fontId="0" fillId="4" borderId="13" applyAlignment="1" pivotButton="0" quotePrefix="0" xfId="0">
      <alignment horizontal="center"/>
    </xf>
    <xf numFmtId="0" fontId="0" fillId="4" borderId="12" applyAlignment="1" pivotButton="0" quotePrefix="0" xfId="0">
      <alignment horizontal="center"/>
    </xf>
    <xf numFmtId="4" fontId="0" fillId="5" borderId="14" pivotButton="0" quotePrefix="0" xfId="0"/>
    <xf numFmtId="4" fontId="0" fillId="5" borderId="13" pivotButton="0" quotePrefix="0" xfId="0"/>
    <xf numFmtId="4" fontId="0" fillId="5" borderId="12" pivotButton="0" quotePrefix="0" xfId="0"/>
    <xf numFmtId="4" fontId="0" fillId="2" borderId="14" applyAlignment="1" pivotButton="0" quotePrefix="0" xfId="0">
      <alignment shrinkToFit="1"/>
    </xf>
    <xf numFmtId="4" fontId="0" fillId="5" borderId="13" applyAlignment="1" pivotButton="0" quotePrefix="1" xfId="0">
      <alignment shrinkToFit="1"/>
    </xf>
    <xf numFmtId="3" fontId="0" fillId="0" borderId="13" applyAlignment="1" pivotButton="0" quotePrefix="0" xfId="0">
      <alignment shrinkToFit="1"/>
    </xf>
    <xf numFmtId="4" fontId="0" fillId="0" borderId="12" applyAlignment="1" pivotButton="0" quotePrefix="0" xfId="0">
      <alignment horizontal="center" shrinkToFit="1"/>
    </xf>
    <xf numFmtId="164" fontId="0" fillId="0" borderId="13" applyAlignment="1" pivotButton="0" quotePrefix="0" xfId="0">
      <alignment shrinkToFit="1"/>
    </xf>
    <xf numFmtId="0" fontId="0" fillId="0" borderId="12" applyAlignment="1" pivotButton="0" quotePrefix="0" xfId="0">
      <alignment shrinkToFit="1"/>
    </xf>
    <xf numFmtId="3" fontId="0" fillId="0" borderId="12" applyAlignment="1" pivotButton="0" quotePrefix="0" xfId="0">
      <alignment horizontal="center" shrinkToFit="1"/>
    </xf>
    <xf numFmtId="0" fontId="0" fillId="2" borderId="15" applyAlignment="1" pivotButton="0" quotePrefix="0" xfId="0">
      <alignment horizontal="center"/>
    </xf>
    <xf numFmtId="4" fontId="0" fillId="4" borderId="5" applyAlignment="1" pivotButton="0" quotePrefix="0" xfId="0">
      <alignment horizontal="center"/>
    </xf>
    <xf numFmtId="4" fontId="0" fillId="4" borderId="0" applyAlignment="1" pivotButton="0" quotePrefix="0" xfId="0">
      <alignment horizontal="center"/>
    </xf>
    <xf numFmtId="3" fontId="0" fillId="4" borderId="0" applyAlignment="1" pivotButton="0" quotePrefix="0" xfId="0">
      <alignment horizontal="center"/>
    </xf>
    <xf numFmtId="0" fontId="0" fillId="4" borderId="4" applyAlignment="1" pivotButton="0" quotePrefix="0" xfId="0">
      <alignment horizontal="center"/>
    </xf>
    <xf numFmtId="4" fontId="0" fillId="5" borderId="5" pivotButton="0" quotePrefix="0" xfId="0"/>
    <xf numFmtId="4" fontId="0" fillId="5" borderId="0" pivotButton="0" quotePrefix="0" xfId="0"/>
    <xf numFmtId="4" fontId="0" fillId="5" borderId="4" pivotButton="0" quotePrefix="0" xfId="0"/>
    <xf numFmtId="0" fontId="0" fillId="2" borderId="0" applyAlignment="1" pivotButton="0" quotePrefix="0" xfId="0">
      <alignment horizontal="center"/>
    </xf>
    <xf numFmtId="4" fontId="0" fillId="5" borderId="0" applyAlignment="1" pivotButton="0" quotePrefix="1" xfId="0">
      <alignment shrinkToFit="1"/>
    </xf>
    <xf numFmtId="4" fontId="0" fillId="0" borderId="4" applyAlignment="1" pivotButton="0" quotePrefix="0" xfId="0">
      <alignment horizontal="center" shrinkToFit="1"/>
    </xf>
    <xf numFmtId="164" fontId="0" fillId="0" borderId="0" applyAlignment="1" pivotButton="0" quotePrefix="0" xfId="0">
      <alignment shrinkToFit="1"/>
    </xf>
    <xf numFmtId="0" fontId="0" fillId="0" borderId="4" applyAlignment="1" pivotButton="0" quotePrefix="0" xfId="0">
      <alignment shrinkToFit="1"/>
    </xf>
    <xf numFmtId="3" fontId="0" fillId="0" borderId="4" applyAlignment="1" pivotButton="0" quotePrefix="0" xfId="0">
      <alignment horizontal="center" shrinkToFit="1"/>
    </xf>
    <xf numFmtId="0" fontId="0" fillId="2" borderId="8" applyAlignment="1" pivotButton="0" quotePrefix="0" xfId="0">
      <alignment horizontal="center"/>
    </xf>
    <xf numFmtId="0" fontId="0" fillId="2" borderId="4" applyAlignment="1" pivotButton="0" quotePrefix="0" xfId="0">
      <alignment shrinkToFit="1"/>
    </xf>
    <xf numFmtId="0" fontId="0" fillId="0" borderId="10" pivotButton="0" quotePrefix="0" xfId="0"/>
    <xf numFmtId="0" fontId="0" fillId="2" borderId="0" pivotButton="0" quotePrefix="0" xfId="0"/>
    <xf numFmtId="4" fontId="0" fillId="4" borderId="3" applyAlignment="1" pivotButton="0" quotePrefix="0" xfId="0">
      <alignment horizontal="center"/>
    </xf>
    <xf numFmtId="4" fontId="0" fillId="4" borderId="6" applyAlignment="1" pivotButton="0" quotePrefix="0" xfId="0">
      <alignment horizontal="center"/>
    </xf>
    <xf numFmtId="3" fontId="0" fillId="4" borderId="6" applyAlignment="1" pivotButton="0" quotePrefix="0" xfId="0">
      <alignment horizontal="center"/>
    </xf>
    <xf numFmtId="0" fontId="0" fillId="4" borderId="2" applyAlignment="1" pivotButton="0" quotePrefix="0" xfId="0">
      <alignment horizontal="center"/>
    </xf>
    <xf numFmtId="4" fontId="0" fillId="5" borderId="3" pivotButton="0" quotePrefix="0" xfId="0"/>
    <xf numFmtId="4" fontId="0" fillId="5" borderId="6" pivotButton="0" quotePrefix="0" xfId="0"/>
    <xf numFmtId="4" fontId="0" fillId="5" borderId="2" pivotButton="0" quotePrefix="0" xfId="0"/>
    <xf numFmtId="0" fontId="0" fillId="2" borderId="7" applyAlignment="1" pivotButton="0" quotePrefix="0" xfId="0">
      <alignment horizontal="center"/>
    </xf>
    <xf numFmtId="0" fontId="0" fillId="2" borderId="14" applyAlignment="1" pivotButton="0" quotePrefix="0" xfId="0">
      <alignment horizontal="center"/>
    </xf>
    <xf numFmtId="0" fontId="0" fillId="2" borderId="13" applyAlignment="1" pivotButton="0" quotePrefix="0" xfId="0">
      <alignment horizontal="center"/>
    </xf>
    <xf numFmtId="3" fontId="0" fillId="2" borderId="13" applyAlignment="1" pivotButton="0" quotePrefix="0" xfId="0">
      <alignment horizontal="center"/>
    </xf>
    <xf numFmtId="0" fontId="0" fillId="2" borderId="12" applyAlignment="1" pivotButton="0" quotePrefix="0" xfId="0">
      <alignment horizontal="center"/>
    </xf>
    <xf numFmtId="0" fontId="0" fillId="2" borderId="13" pivotButton="0" quotePrefix="0" xfId="0"/>
    <xf numFmtId="4" fontId="0" fillId="2" borderId="13" applyAlignment="1" pivotButton="0" quotePrefix="1" xfId="0">
      <alignment shrinkToFit="1"/>
    </xf>
    <xf numFmtId="3" fontId="0" fillId="2" borderId="13" applyAlignment="1" pivotButton="0" quotePrefix="0" xfId="0">
      <alignment shrinkToFit="1"/>
    </xf>
    <xf numFmtId="14" fontId="0" fillId="2" borderId="15" applyAlignment="1" pivotButton="0" quotePrefix="0" xfId="0">
      <alignment shrinkToFit="1"/>
    </xf>
    <xf numFmtId="0" fontId="0" fillId="2" borderId="15" pivotButton="0" quotePrefix="0" xfId="0"/>
    <xf numFmtId="0" fontId="0" fillId="2" borderId="6" pivotButton="0" quotePrefix="0" xfId="0"/>
    <xf numFmtId="0" fontId="0" fillId="2" borderId="3" applyAlignment="1" pivotButton="0" quotePrefix="0" xfId="0">
      <alignment horizontal="center" vertical="center" wrapText="1"/>
    </xf>
    <xf numFmtId="0" fontId="0" fillId="2" borderId="6" applyAlignment="1" pivotButton="0" quotePrefix="0" xfId="0">
      <alignment horizontal="center" vertical="center" wrapText="1"/>
    </xf>
    <xf numFmtId="0" fontId="0" fillId="2" borderId="3" applyAlignment="1" pivotButton="0" quotePrefix="0" xfId="0">
      <alignment horizontal="right" vertical="center" wrapText="1"/>
    </xf>
    <xf numFmtId="0" fontId="0" fillId="2" borderId="6" applyAlignment="1" pivotButton="0" quotePrefix="0" xfId="0">
      <alignment horizontal="right" vertical="center" wrapText="1"/>
    </xf>
    <xf numFmtId="0" fontId="0" fillId="2" borderId="2" applyAlignment="1" pivotButton="0" quotePrefix="0" xfId="0">
      <alignment horizontal="center" vertical="center" wrapText="1"/>
    </xf>
    <xf numFmtId="0" fontId="0" fillId="4" borderId="0" applyAlignment="1" pivotButton="0" quotePrefix="0" xfId="0">
      <alignment horizontal="center"/>
    </xf>
    <xf numFmtId="0" fontId="0" fillId="2" borderId="1" applyAlignment="1" pivotButton="0" quotePrefix="0" xfId="0">
      <alignment horizontal="center" vertical="center" wrapText="1"/>
    </xf>
    <xf numFmtId="4" fontId="2" fillId="4" borderId="11" applyAlignment="1" pivotButton="0" quotePrefix="0" xfId="0">
      <alignment horizontal="center" vertical="center"/>
    </xf>
    <xf numFmtId="4" fontId="2" fillId="4" borderId="10" applyAlignment="1" pivotButton="0" quotePrefix="0" xfId="0">
      <alignment horizontal="center" vertical="center"/>
    </xf>
    <xf numFmtId="3" fontId="2" fillId="4" borderId="10" applyAlignment="1" pivotButton="0" quotePrefix="0" xfId="0">
      <alignment horizontal="center" vertical="center"/>
    </xf>
    <xf numFmtId="0" fontId="2" fillId="4" borderId="9" applyAlignment="1" pivotButton="0" quotePrefix="0" xfId="0">
      <alignment horizontal="center" vertical="center"/>
    </xf>
    <xf numFmtId="0" fontId="6" fillId="2" borderId="11" applyAlignment="1" pivotButton="0" quotePrefix="0" xfId="0">
      <alignment horizontal="centerContinuous"/>
    </xf>
    <xf numFmtId="0" fontId="6" fillId="2" borderId="10" applyAlignment="1" pivotButton="0" quotePrefix="0" xfId="0">
      <alignment horizontal="centerContinuous"/>
    </xf>
    <xf numFmtId="0" fontId="7" fillId="2" borderId="9" applyAlignment="1" pivotButton="0" quotePrefix="0" xfId="0">
      <alignment horizontal="centerContinuous"/>
    </xf>
    <xf numFmtId="0" fontId="0" fillId="2" borderId="11" applyAlignment="1" pivotButton="0" quotePrefix="0" xfId="0">
      <alignment horizontal="centerContinuous" vertical="center"/>
    </xf>
    <xf numFmtId="0" fontId="0" fillId="2" borderId="10" applyAlignment="1" pivotButton="0" quotePrefix="0" xfId="0">
      <alignment horizontal="centerContinuous" vertical="center"/>
    </xf>
    <xf numFmtId="0" fontId="1" fillId="2" borderId="9" applyAlignment="1" pivotButton="0" quotePrefix="0" xfId="0">
      <alignment horizontal="centerContinuous" vertical="center"/>
    </xf>
    <xf numFmtId="0" fontId="0" fillId="4" borderId="11" applyAlignment="1" pivotButton="0" quotePrefix="0" xfId="0">
      <alignment horizontal="centerContinuous"/>
    </xf>
    <xf numFmtId="0" fontId="0" fillId="4" borderId="11" applyAlignment="1" pivotButton="0" quotePrefix="0" xfId="0">
      <alignment horizontal="centerContinuous" vertical="center"/>
    </xf>
    <xf numFmtId="0" fontId="0" fillId="4" borderId="10" applyAlignment="1" pivotButton="0" quotePrefix="0" xfId="0">
      <alignment horizontal="centerContinuous" vertical="center"/>
    </xf>
    <xf numFmtId="0" fontId="6" fillId="4" borderId="10" applyAlignment="1" pivotButton="0" quotePrefix="0" xfId="0">
      <alignment horizontal="centerContinuous"/>
    </xf>
    <xf numFmtId="0" fontId="7" fillId="4" borderId="9" applyAlignment="1" pivotButton="0" quotePrefix="0" xfId="0">
      <alignment horizontal="centerContinuous"/>
    </xf>
    <xf numFmtId="4" fontId="2" fillId="2" borderId="11" applyAlignment="1" pivotButton="0" quotePrefix="0" xfId="0">
      <alignment shrinkToFit="1"/>
    </xf>
    <xf numFmtId="4" fontId="2" fillId="2" borderId="10" applyAlignment="1" pivotButton="0" quotePrefix="0" xfId="0">
      <alignment horizontal="right" shrinkToFit="1"/>
    </xf>
    <xf numFmtId="3" fontId="2" fillId="2" borderId="10" applyAlignment="1" pivotButton="0" quotePrefix="0" xfId="0">
      <alignment horizontal="right" shrinkToFit="1"/>
    </xf>
    <xf numFmtId="3" fontId="2" fillId="2" borderId="9" applyAlignment="1" pivotButton="0" quotePrefix="0" xfId="0">
      <alignment horizontal="center"/>
    </xf>
    <xf numFmtId="3" fontId="2" fillId="2" borderId="9" applyAlignment="1" pivotButton="0" quotePrefix="0" xfId="0">
      <alignment horizontal="right" shrinkToFit="1"/>
    </xf>
    <xf numFmtId="0" fontId="2" fillId="2" borderId="1" applyAlignment="1" pivotButton="0" quotePrefix="0" xfId="0">
      <alignment horizontal="center"/>
    </xf>
    <xf numFmtId="4" fontId="0" fillId="2" borderId="14" applyAlignment="1" pivotButton="0" quotePrefix="0" xfId="0">
      <alignment horizontal="right" vertical="center" wrapText="1"/>
    </xf>
    <xf numFmtId="4" fontId="0" fillId="2" borderId="13" applyAlignment="1" pivotButton="0" quotePrefix="0" xfId="0">
      <alignment horizontal="right" vertical="center" wrapText="1"/>
    </xf>
    <xf numFmtId="3" fontId="0" fillId="2" borderId="13" applyAlignment="1" pivotButton="0" quotePrefix="0" xfId="0">
      <alignment horizontal="right" vertical="center" wrapText="1"/>
    </xf>
    <xf numFmtId="0" fontId="0" fillId="2" borderId="12" applyAlignment="1" pivotButton="0" quotePrefix="0" xfId="0">
      <alignment horizontal="center" vertical="center" wrapText="1"/>
    </xf>
    <xf numFmtId="3" fontId="0" fillId="2" borderId="12" applyAlignment="1" pivotButton="0" quotePrefix="0" xfId="0">
      <alignment horizontal="right" vertical="center" wrapText="1"/>
    </xf>
    <xf numFmtId="3" fontId="0" fillId="0" borderId="15" applyAlignment="1" pivotButton="0" quotePrefix="0" xfId="0">
      <alignment horizontal="center" shrinkToFit="1"/>
    </xf>
    <xf numFmtId="4" fontId="0" fillId="2" borderId="5" applyAlignment="1" pivotButton="0" quotePrefix="0" xfId="0">
      <alignment horizontal="right" vertical="center" wrapText="1"/>
    </xf>
    <xf numFmtId="4" fontId="0" fillId="2" borderId="0" applyAlignment="1" pivotButton="0" quotePrefix="0" xfId="0">
      <alignment horizontal="right" vertical="center" wrapText="1"/>
    </xf>
    <xf numFmtId="3" fontId="0" fillId="2" borderId="0" applyAlignment="1" pivotButton="0" quotePrefix="0" xfId="0">
      <alignment horizontal="right" vertical="center" wrapText="1"/>
    </xf>
    <xf numFmtId="0" fontId="0" fillId="2" borderId="4" applyAlignment="1" pivotButton="0" quotePrefix="0" xfId="0">
      <alignment horizontal="center" vertical="center" wrapText="1"/>
    </xf>
    <xf numFmtId="3" fontId="0" fillId="2" borderId="4" applyAlignment="1" pivotButton="0" quotePrefix="0" xfId="0">
      <alignment horizontal="right" vertical="center" wrapText="1"/>
    </xf>
    <xf numFmtId="3" fontId="0" fillId="0" borderId="8" applyAlignment="1" pivotButton="0" quotePrefix="0" xfId="0">
      <alignment horizontal="center" shrinkToFit="1"/>
    </xf>
    <xf numFmtId="4" fontId="0" fillId="2" borderId="3" applyAlignment="1" pivotButton="0" quotePrefix="0" xfId="0">
      <alignment horizontal="right" vertical="center" wrapText="1"/>
    </xf>
    <xf numFmtId="4" fontId="0" fillId="2" borderId="6" applyAlignment="1" pivotButton="0" quotePrefix="0" xfId="0">
      <alignment horizontal="right" vertical="center" wrapText="1"/>
    </xf>
    <xf numFmtId="3" fontId="0" fillId="2" borderId="6" applyAlignment="1" pivotButton="0" quotePrefix="0" xfId="0">
      <alignment horizontal="right" vertical="center" wrapText="1"/>
    </xf>
    <xf numFmtId="3" fontId="0" fillId="2" borderId="2" applyAlignment="1" pivotButton="0" quotePrefix="0" xfId="0">
      <alignment horizontal="right" vertical="center" wrapText="1"/>
    </xf>
    <xf numFmtId="3" fontId="0" fillId="0" borderId="7" applyAlignment="1" pivotButton="0" quotePrefix="0" xfId="0">
      <alignment horizontal="center" shrinkToFit="1"/>
    </xf>
    <xf numFmtId="0" fontId="0" fillId="2" borderId="1" applyAlignment="1" pivotButton="0" quotePrefix="0" xfId="0">
      <alignment horizontal="center"/>
    </xf>
    <xf numFmtId="0" fontId="0" fillId="2" borderId="0" applyAlignment="1" pivotButton="0" quotePrefix="0" xfId="0">
      <alignment horizontal="right"/>
    </xf>
    <xf numFmtId="0" fontId="0" fillId="2" borderId="9" applyAlignment="1" pivotButton="0" quotePrefix="0" xfId="0">
      <alignment horizontal="centerContinuous" vertical="center"/>
    </xf>
  </cellXfs>
  <cellStyles count="2">
    <cellStyle name="Normal" xfId="0" builtinId="0"/>
    <cellStyle name="Normalny 4" xfId="1"/>
  </cellStyles>
  <dxfs count="2">
    <dxf>
      <font>
        <color theme="0"/>
      </font>
      <fill>
        <patternFill>
          <bgColor rgb="FFFF0000"/>
        </patternFill>
      </fill>
    </dxf>
    <dxf>
      <font>
        <color theme="0"/>
      </font>
      <fill>
        <patternFill>
          <bgColor rgb="FFFF000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comments/comment1.xml><?xml version="1.0" encoding="utf-8"?>
<comments xmlns="http://schemas.openxmlformats.org/spreadsheetml/2006/main">
  <authors>
    <author>Rozkrut Paweł</author>
  </authors>
  <commentList>
    <comment ref="P16" authorId="0" shapeId="0">
      <text>
        <t>This column calculates number of rows it takes to make sure total purchased quantity is greater than cumulative consumption. Calculation starts from row 16. In other words it tells us how many purchase line items in column D we need to add up so their total quantity exceeds cumulative quantity in column J.
To make it more fun this calculation is done considering index (SKU) given in column I.
SEE SHEET 'COLUMN Q' WHICH EXPLAINS THIS CRAZY FORMULA.</t>
      </text>
    </comment>
    <comment ref="Q16" authorId="0" shapeId="0">
      <text>
        <t>Calculate total value of all purchases, that is multiply quantities times their unit prices HOWEVER this additional condition
--IF(OFFSET(B$13;;;AB17+1)=I17;1;0)
guarantees only relevant SKUs are treated with quantity-price multiplier. 'Relevant' means pride is multiplied by quantity only for particular SKU.
This column uses value rrom column Q which tells us what height of range we need to analyze. Hence we use OFFSET formula here.</t>
      </text>
    </comment>
    <comment ref="R16" authorId="0" shapeId="0">
      <text>
        <t>Column R covers purchase range that either exceeds or (at best) is equal to total consumption. In case calculated purchase quantity exceeds quantity used/consumed we have to subtrack this excessive part. Clearly this excessive part lies in the last row.</t>
      </text>
    </comment>
    <comment ref="T16" authorId="0" shapeId="0">
      <text>
        <t>Here we just check if consumption exceeds purchase. If this happens then total value consumed cannot exceed total value purchased.
Additionally we check if consumption of non- existent (not purchased) SKU is calculated. For such errors 0 value is calculated.</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sheet1.xml><?xml version="1.0" encoding="utf-8"?>
<worksheet xmlns:r="http://schemas.openxmlformats.org/officeDocument/2006/relationships" xmlns="http://schemas.openxmlformats.org/spreadsheetml/2006/main">
  <sheetPr>
    <outlinePr summaryBelow="1" summaryRight="1"/>
    <pageSetUpPr fitToPage="1"/>
  </sheetPr>
  <dimension ref="A1:AK49"/>
  <sheetViews>
    <sheetView zoomScale="90" zoomScaleNormal="90" workbookViewId="0">
      <selection activeCell="N7" sqref="N7"/>
    </sheetView>
  </sheetViews>
  <sheetFormatPr baseColWidth="8" defaultColWidth="8.85546875" defaultRowHeight="15" outlineLevelRow="1"/>
  <cols>
    <col width="1.42578125" customWidth="1" style="2" min="1" max="1"/>
    <col width="7.5703125" customWidth="1" style="2" min="2" max="2"/>
    <col width="5" bestFit="1" customWidth="1" style="2" min="3" max="3"/>
    <col width="6.28515625" bestFit="1" customWidth="1" style="2" min="4" max="4"/>
    <col width="9.140625" customWidth="1" style="2" min="5" max="11"/>
    <col width="9.140625" customWidth="1" style="2" min="12" max="14"/>
    <col width="1.5703125" customWidth="1" style="2" min="15" max="15"/>
    <col hidden="1" outlineLevel="1" width="12.42578125" customWidth="1" style="2" min="16" max="18"/>
    <col hidden="1" outlineLevel="1" width="7.140625" customWidth="1" style="2" min="19" max="19"/>
    <col hidden="1" outlineLevel="1" width="12.42578125" customWidth="1" style="2" min="20" max="20"/>
    <col collapsed="1" width="2" customWidth="1" style="2" min="21" max="21"/>
    <col width="6.28515625" bestFit="1" customWidth="1" style="2" min="22" max="22"/>
    <col width="9.42578125" bestFit="1" customWidth="1" style="2" min="23" max="23"/>
    <col width="7" bestFit="1" customWidth="1" style="2" min="24" max="24"/>
    <col width="9.140625" customWidth="1" style="2" min="25" max="25"/>
    <col width="6.28515625" bestFit="1" customWidth="1" style="2" min="26" max="26"/>
    <col width="9.42578125" bestFit="1" customWidth="1" style="2" min="27" max="27"/>
    <col width="7" bestFit="1" customWidth="1" style="2" min="28" max="28"/>
    <col width="9.140625" customWidth="1" style="2" min="29" max="29"/>
    <col width="6.5703125" bestFit="1" customWidth="1" style="2" min="30" max="30"/>
    <col width="9.42578125" bestFit="1" customWidth="1" style="2" min="31" max="31"/>
    <col width="7" bestFit="1" customWidth="1" style="2" min="32" max="32"/>
    <col width="9.140625" customWidth="1" style="2" min="33" max="33"/>
    <col width="8.85546875" customWidth="1" style="2" min="34" max="36"/>
  </cols>
  <sheetData>
    <row r="1" ht="23.25" customHeight="1" s="2">
      <c r="A1" s="90" t="n"/>
      <c r="B1" s="90" t="n"/>
      <c r="C1" s="90" t="n"/>
      <c r="D1" s="90" t="n"/>
      <c r="E1" s="90" t="n"/>
      <c r="F1" s="90" t="n"/>
      <c r="G1" s="90" t="n"/>
      <c r="H1" s="90" t="n"/>
      <c r="I1" s="90" t="n"/>
      <c r="J1" s="90" t="n"/>
      <c r="K1" s="90" t="n"/>
      <c r="L1" s="90" t="n"/>
      <c r="M1" s="90" t="n"/>
      <c r="N1" s="90" t="n"/>
      <c r="O1" s="90" t="n"/>
      <c r="P1" s="90" t="n"/>
      <c r="Q1" s="90" t="n"/>
      <c r="R1" s="90" t="n"/>
      <c r="S1" s="90" t="n"/>
      <c r="T1" s="90" t="n"/>
      <c r="U1" s="90" t="n"/>
      <c r="V1" s="90" t="n"/>
      <c r="W1" s="90" t="n"/>
      <c r="X1" s="90" t="n"/>
      <c r="Y1" s="90" t="n"/>
      <c r="Z1" s="90" t="n"/>
      <c r="AA1" s="90" t="n"/>
      <c r="AB1" s="90" t="n"/>
      <c r="AC1" s="90" t="n"/>
      <c r="AD1" s="90" t="n"/>
      <c r="AE1" s="90" t="n"/>
      <c r="AF1" s="90" t="n"/>
      <c r="AG1" s="90" t="n"/>
      <c r="AH1" s="90" t="n"/>
      <c r="AI1" s="90" t="n"/>
      <c r="AJ1" s="90" t="n"/>
      <c r="AK1" s="90" t="n"/>
    </row>
    <row r="2" ht="26.25" customHeight="1" s="2">
      <c r="A2" s="90" t="n"/>
      <c r="B2" s="90" t="n"/>
      <c r="C2" s="90" t="n"/>
      <c r="D2" s="36" t="inlineStr">
        <is>
          <t>INVENTORY MODEL. FIFO CALCULATION. MULTIPLE  SKUs!!!!!!!</t>
        </is>
      </c>
      <c r="E2" s="37" t="n"/>
      <c r="F2" s="37" t="n"/>
      <c r="G2" s="37" t="n"/>
      <c r="H2" s="37" t="n"/>
      <c r="I2" s="37" t="n"/>
      <c r="J2" s="37" t="n"/>
      <c r="K2" s="37" t="n"/>
      <c r="L2" s="37" t="n"/>
      <c r="M2" s="37" t="n"/>
      <c r="N2" s="37" t="n"/>
      <c r="O2" s="90" t="n"/>
      <c r="P2" s="90" t="n"/>
      <c r="Q2" s="90" t="n"/>
      <c r="R2" s="90" t="n"/>
      <c r="S2" s="90" t="n"/>
      <c r="T2" s="90" t="n"/>
      <c r="U2" s="90" t="n"/>
      <c r="V2" s="114" t="n"/>
      <c r="W2" s="114" t="n"/>
      <c r="X2" s="114" t="n"/>
      <c r="Y2" s="114" t="n"/>
      <c r="Z2" s="90" t="n"/>
      <c r="AA2" s="90" t="n"/>
      <c r="AB2" s="90" t="n"/>
      <c r="AC2" s="90" t="n"/>
      <c r="AD2" s="90" t="n"/>
      <c r="AE2" s="90" t="n"/>
      <c r="AF2" s="90" t="n"/>
      <c r="AG2" s="90" t="n"/>
      <c r="AH2" s="90" t="n"/>
      <c r="AI2" s="90" t="n"/>
      <c r="AJ2" s="90" t="n"/>
      <c r="AK2" s="90" t="n"/>
    </row>
    <row r="3" ht="14.1" customHeight="1" s="2">
      <c r="A3" s="90" t="n"/>
      <c r="B3" s="90" t="n"/>
      <c r="C3" s="90" t="n"/>
      <c r="D3" s="90" t="n"/>
      <c r="E3" s="90" t="n"/>
      <c r="F3" s="90" t="n"/>
      <c r="G3" s="90" t="n"/>
      <c r="H3" s="90" t="n"/>
      <c r="I3" s="90" t="n"/>
      <c r="J3" s="90" t="n"/>
      <c r="K3" s="90" t="n"/>
      <c r="L3" s="90" t="n"/>
      <c r="M3" s="90" t="n"/>
      <c r="N3" s="90" t="n"/>
      <c r="O3" s="90" t="n"/>
      <c r="P3" s="90" t="n"/>
      <c r="Q3" s="90" t="n"/>
      <c r="R3" s="90" t="n"/>
      <c r="S3" s="90" t="n"/>
      <c r="T3" s="90" t="n"/>
      <c r="U3" s="90" t="n"/>
      <c r="V3" s="114" t="n"/>
      <c r="W3" s="114" t="n"/>
      <c r="X3" s="114" t="n"/>
      <c r="Y3" s="114" t="n"/>
      <c r="Z3" s="90" t="n"/>
      <c r="AA3" s="90" t="n"/>
      <c r="AB3" s="90" t="n"/>
      <c r="AC3" s="90" t="n"/>
      <c r="AD3" s="90" t="n"/>
      <c r="AE3" s="90" t="n"/>
      <c r="AF3" s="90" t="n"/>
      <c r="AG3" s="90" t="n"/>
      <c r="AH3" s="90" t="n"/>
      <c r="AI3" s="90" t="n"/>
      <c r="AJ3" s="90" t="n"/>
      <c r="AK3" s="90" t="n"/>
    </row>
    <row r="4">
      <c r="A4" s="90" t="n"/>
      <c r="B4" s="90" t="n"/>
      <c r="C4" s="90" t="n"/>
      <c r="D4" s="90" t="n"/>
      <c r="E4" s="90" t="n"/>
      <c r="F4" s="90" t="n"/>
      <c r="G4" s="90" t="n"/>
      <c r="H4" s="155" t="n"/>
      <c r="I4" s="155" t="n"/>
      <c r="J4" s="155" t="n"/>
      <c r="K4" s="155" t="n"/>
      <c r="L4" s="90" t="n"/>
      <c r="M4" s="90" t="n"/>
      <c r="N4" s="90" t="n"/>
      <c r="O4" s="90" t="n"/>
      <c r="P4" s="90" t="n"/>
      <c r="Q4" s="90" t="n"/>
      <c r="R4" s="90" t="n"/>
      <c r="S4" s="90" t="n"/>
      <c r="T4" s="90" t="n"/>
      <c r="U4" s="90" t="n"/>
      <c r="V4" s="114" t="n"/>
      <c r="W4" s="114" t="n"/>
      <c r="X4" s="114" t="n"/>
      <c r="Y4" s="114" t="n"/>
      <c r="Z4" s="90" t="n"/>
      <c r="AA4" s="90" t="n"/>
      <c r="AB4" s="90" t="n"/>
      <c r="AC4" s="90" t="n"/>
      <c r="AD4" s="90" t="n"/>
      <c r="AE4" s="90" t="n"/>
      <c r="AF4" s="90" t="n"/>
      <c r="AG4" s="90" t="n"/>
      <c r="AH4" s="90" t="n"/>
      <c r="AI4" s="90" t="n"/>
      <c r="AJ4" s="90" t="n"/>
      <c r="AK4" s="90" t="n"/>
    </row>
    <row r="5">
      <c r="A5" s="90" t="n"/>
      <c r="B5" s="90" t="n"/>
      <c r="C5" s="90" t="n"/>
      <c r="D5" s="90" t="n"/>
      <c r="E5" s="27" t="inlineStr">
        <is>
          <t>Purchase</t>
        </is>
      </c>
      <c r="F5" s="4" t="n"/>
      <c r="G5" s="5" t="n"/>
      <c r="H5" s="4" t="inlineStr">
        <is>
          <t>Usage</t>
        </is>
      </c>
      <c r="I5" s="4" t="n"/>
      <c r="J5" s="4" t="n"/>
      <c r="K5" s="5" t="n"/>
      <c r="L5" s="27" t="inlineStr">
        <is>
          <t>Closing balance</t>
        </is>
      </c>
      <c r="M5" s="4" t="n"/>
      <c r="N5" s="5" t="n"/>
      <c r="O5" s="90" t="n"/>
      <c r="P5" s="90" t="n"/>
      <c r="Q5" s="90" t="n"/>
      <c r="R5" s="90" t="n"/>
      <c r="S5" s="90" t="n"/>
      <c r="T5" s="90" t="n"/>
      <c r="U5" s="90" t="n"/>
      <c r="V5" s="114" t="n"/>
      <c r="W5" s="114" t="n"/>
      <c r="X5" s="114" t="n"/>
      <c r="Y5" s="114" t="n"/>
      <c r="Z5" s="90" t="n"/>
      <c r="AA5" s="90" t="n"/>
      <c r="AB5" s="90" t="n"/>
      <c r="AC5" s="90" t="n"/>
      <c r="AD5" s="90" t="n"/>
      <c r="AE5" s="90" t="n"/>
      <c r="AF5" s="90" t="n"/>
      <c r="AG5" s="90" t="n"/>
      <c r="AH5" s="90" t="n"/>
      <c r="AI5" s="90" t="n"/>
      <c r="AJ5" s="90" t="n"/>
      <c r="AK5" s="90" t="n"/>
    </row>
    <row r="6" ht="30" customHeight="1" s="2">
      <c r="A6" s="90" t="n"/>
      <c r="B6" s="90" t="n"/>
      <c r="C6" s="90" t="n"/>
      <c r="D6" s="154" t="inlineStr">
        <is>
          <t>SKU</t>
        </is>
      </c>
      <c r="E6" s="6" t="inlineStr">
        <is>
          <t>Quantity</t>
        </is>
      </c>
      <c r="F6" s="8" t="inlineStr">
        <is>
          <t>Value</t>
        </is>
      </c>
      <c r="G6" s="7" t="inlineStr">
        <is>
          <t>Unit price</t>
        </is>
      </c>
      <c r="H6" s="6" t="inlineStr">
        <is>
          <t>SKU</t>
        </is>
      </c>
      <c r="I6" s="8" t="inlineStr">
        <is>
          <t>Quantity</t>
        </is>
      </c>
      <c r="J6" s="8" t="inlineStr">
        <is>
          <t>Value</t>
        </is>
      </c>
      <c r="K6" s="7" t="inlineStr">
        <is>
          <t>Unit price</t>
        </is>
      </c>
      <c r="L6" s="8" t="inlineStr">
        <is>
          <t>Quantity</t>
        </is>
      </c>
      <c r="M6" s="8" t="inlineStr">
        <is>
          <t>Value</t>
        </is>
      </c>
      <c r="N6" s="7" t="inlineStr">
        <is>
          <t>Unit price</t>
        </is>
      </c>
      <c r="O6" s="90" t="n"/>
      <c r="P6" s="90" t="n"/>
      <c r="Q6" s="90" t="n"/>
      <c r="R6" s="90" t="n"/>
      <c r="S6" s="90" t="n"/>
      <c r="T6" s="90" t="n"/>
      <c r="U6" s="90" t="n"/>
      <c r="V6" s="114" t="n"/>
      <c r="W6" s="114" t="n"/>
      <c r="X6" s="114" t="n"/>
      <c r="Y6" s="114" t="n"/>
      <c r="Z6" s="90" t="n"/>
      <c r="AA6" s="90" t="n"/>
      <c r="AB6" s="90" t="n"/>
      <c r="AC6" s="90" t="n"/>
      <c r="AD6" s="90" t="n"/>
      <c r="AE6" s="90" t="n"/>
      <c r="AF6" s="90" t="n"/>
      <c r="AG6" s="90" t="n"/>
      <c r="AH6" s="90" t="n"/>
      <c r="AI6" s="90" t="n"/>
      <c r="AJ6" s="90" t="n"/>
      <c r="AK6" s="90" t="n"/>
    </row>
    <row r="7">
      <c r="A7" s="90" t="n"/>
      <c r="B7" s="90" t="n"/>
      <c r="C7" s="90" t="n"/>
      <c r="D7" s="153" t="inlineStr">
        <is>
          <t>A</t>
        </is>
      </c>
      <c r="E7" s="152">
        <f>SUMIF($D$19:$D$41,$D7,E$19:E$41)</f>
        <v/>
      </c>
      <c r="F7" s="150">
        <f>SUMIF($D$19:$D$41,$D7,F$19:F$41)</f>
        <v/>
      </c>
      <c r="G7" s="149">
        <f>IFERROR(F7/E7,0)</f>
        <v/>
      </c>
      <c r="H7" s="113">
        <f>D7</f>
        <v/>
      </c>
      <c r="I7" s="151">
        <f>SUMIF($H$19:$H$41,$D7,I$19:I$41)</f>
        <v/>
      </c>
      <c r="J7" s="150">
        <f>SUMIF($H$19:$H$41,$D7,J$19:J$41)</f>
        <v/>
      </c>
      <c r="K7" s="149">
        <f>IFERROR(J7/I7,0)</f>
        <v/>
      </c>
      <c r="L7" s="151">
        <f>E7-I7</f>
        <v/>
      </c>
      <c r="M7" s="150">
        <f>F7-J7</f>
        <v/>
      </c>
      <c r="N7" s="149">
        <f>IFERROR(M7/L7,0)</f>
        <v/>
      </c>
      <c r="O7" s="90" t="n"/>
      <c r="P7" s="90" t="n"/>
      <c r="Q7" s="90" t="n"/>
      <c r="R7" s="90" t="n"/>
      <c r="S7" s="90" t="n"/>
      <c r="T7" s="90" t="n"/>
      <c r="U7" s="90" t="n"/>
      <c r="V7" s="114" t="n"/>
      <c r="W7" s="114" t="n"/>
      <c r="X7" s="114" t="n"/>
      <c r="Y7" s="114" t="n"/>
      <c r="Z7" s="90" t="n"/>
      <c r="AA7" s="90" t="n"/>
      <c r="AB7" s="90" t="n"/>
      <c r="AC7" s="90" t="n"/>
      <c r="AD7" s="90" t="n"/>
      <c r="AE7" s="90" t="n"/>
      <c r="AF7" s="90" t="n"/>
      <c r="AG7" s="90" t="n"/>
      <c r="AH7" s="90" t="n"/>
      <c r="AI7" s="90" t="n"/>
      <c r="AJ7" s="90" t="n"/>
      <c r="AK7" s="90" t="n"/>
    </row>
    <row r="8">
      <c r="A8" s="90" t="n"/>
      <c r="B8" s="90" t="n"/>
      <c r="C8" s="90" t="n"/>
      <c r="D8" s="148" t="inlineStr">
        <is>
          <t>B</t>
        </is>
      </c>
      <c r="E8" s="147">
        <f>SUMIF($D$19:$D$41,$D8,E$19:E$41)</f>
        <v/>
      </c>
      <c r="F8" s="144">
        <f>SUMIF($D$19:$D$41,$D8,F$19:F$41)</f>
        <v/>
      </c>
      <c r="G8" s="143">
        <f>IFERROR(F8/E8,0)</f>
        <v/>
      </c>
      <c r="H8" s="146">
        <f>D8</f>
        <v/>
      </c>
      <c r="I8" s="145">
        <f>SUMIF($H$19:$H$41,$D8,I$19:I$41)</f>
        <v/>
      </c>
      <c r="J8" s="144">
        <f>SUMIF($H$19:$H$41,$D8,J$19:J$41)</f>
        <v/>
      </c>
      <c r="K8" s="143">
        <f>IFERROR(J8/I8,0)</f>
        <v/>
      </c>
      <c r="L8" s="145">
        <f>E8-I8</f>
        <v/>
      </c>
      <c r="M8" s="144">
        <f>F8-J8</f>
        <v/>
      </c>
      <c r="N8" s="143">
        <f>IFERROR(M8/L8,0)</f>
        <v/>
      </c>
      <c r="O8" s="90" t="n"/>
      <c r="P8" s="90" t="n"/>
      <c r="Q8" s="90" t="n"/>
      <c r="R8" s="90" t="n"/>
      <c r="S8" s="90" t="n"/>
      <c r="T8" s="90" t="n"/>
      <c r="U8" s="90" t="n"/>
      <c r="V8" s="114" t="n"/>
      <c r="W8" s="114" t="n"/>
      <c r="X8" s="114" t="n"/>
      <c r="Y8" s="114" t="n"/>
      <c r="Z8" s="90" t="n"/>
      <c r="AA8" s="90" t="n"/>
      <c r="AB8" s="90" t="n"/>
      <c r="AC8" s="90" t="n"/>
      <c r="AD8" s="90" t="n"/>
      <c r="AE8" s="90" t="n"/>
      <c r="AF8" s="90" t="n"/>
      <c r="AG8" s="90" t="n"/>
      <c r="AH8" s="90" t="n"/>
      <c r="AI8" s="90" t="n"/>
      <c r="AJ8" s="90" t="n"/>
      <c r="AK8" s="90" t="n"/>
    </row>
    <row r="9">
      <c r="A9" s="90" t="n"/>
      <c r="B9" s="90" t="inlineStr">
        <is>
          <t>INSERT ROWS</t>
        </is>
      </c>
      <c r="C9" s="90" t="n"/>
      <c r="D9" s="148" t="inlineStr">
        <is>
          <t>X</t>
        </is>
      </c>
      <c r="E9" s="147">
        <f>SUMIF($D$19:$D$41,$D9,E$19:E$41)</f>
        <v/>
      </c>
      <c r="F9" s="144">
        <f>SUMIF($D$19:$D$41,$D9,F$19:F$41)</f>
        <v/>
      </c>
      <c r="G9" s="143">
        <f>IFERROR(F9/E9,0)</f>
        <v/>
      </c>
      <c r="H9" s="146">
        <f>D9</f>
        <v/>
      </c>
      <c r="I9" s="145">
        <f>SUMIF($H$19:$H$41,$D9,I$19:I$41)</f>
        <v/>
      </c>
      <c r="J9" s="144">
        <f>SUMIF($H$19:$H$41,$D9,J$19:J$41)</f>
        <v/>
      </c>
      <c r="K9" s="143">
        <f>IFERROR(J9/I9,0)</f>
        <v/>
      </c>
      <c r="L9" s="145">
        <f>E9-I9</f>
        <v/>
      </c>
      <c r="M9" s="144">
        <f>F9-J9</f>
        <v/>
      </c>
      <c r="N9" s="143">
        <f>IFERROR(M9/L9,0)</f>
        <v/>
      </c>
      <c r="O9" s="90" t="n"/>
      <c r="P9" s="90" t="n"/>
      <c r="Q9" s="90" t="n"/>
      <c r="R9" s="90" t="n"/>
      <c r="S9" s="90" t="n"/>
      <c r="T9" s="90" t="n"/>
      <c r="U9" s="90" t="n"/>
      <c r="V9" s="114" t="n"/>
      <c r="W9" s="114" t="n"/>
      <c r="X9" s="114" t="n"/>
      <c r="Y9" s="114" t="n"/>
      <c r="Z9" s="90" t="n"/>
      <c r="AA9" s="90" t="n"/>
      <c r="AB9" s="90" t="n"/>
      <c r="AC9" s="90" t="n"/>
      <c r="AD9" s="90" t="n"/>
      <c r="AE9" s="90" t="n"/>
      <c r="AF9" s="90" t="n"/>
      <c r="AG9" s="90" t="n"/>
      <c r="AH9" s="90" t="n"/>
      <c r="AI9" s="90" t="n"/>
      <c r="AJ9" s="90" t="n"/>
      <c r="AK9" s="90" t="n"/>
    </row>
    <row r="10">
      <c r="A10" s="90" t="n"/>
      <c r="B10" s="90" t="n"/>
      <c r="C10" s="90" t="n"/>
      <c r="D10" s="142" t="inlineStr">
        <is>
          <t>C</t>
        </is>
      </c>
      <c r="E10" s="141">
        <f>SUMIF($D$19:$D$41,$D10,E$19:E$41)</f>
        <v/>
      </c>
      <c r="F10" s="138">
        <f>SUMIF($D$19:$D$41,$D10,F$19:F$41)</f>
        <v/>
      </c>
      <c r="G10" s="137">
        <f>IFERROR(F10/E10,0)</f>
        <v/>
      </c>
      <c r="H10" s="140">
        <f>D10</f>
        <v/>
      </c>
      <c r="I10" s="139">
        <f>SUMIF($H$19:$H$41,$D10,I$19:I$41)</f>
        <v/>
      </c>
      <c r="J10" s="138">
        <f>SUMIF($H$19:$H$41,$D10,J$19:J$41)</f>
        <v/>
      </c>
      <c r="K10" s="137">
        <f>IFERROR(J10/I10,0)</f>
        <v/>
      </c>
      <c r="L10" s="139">
        <f>E10-I10</f>
        <v/>
      </c>
      <c r="M10" s="138">
        <f>F10-J10</f>
        <v/>
      </c>
      <c r="N10" s="137">
        <f>IFERROR(M10/L10,0)</f>
        <v/>
      </c>
      <c r="O10" s="90" t="n"/>
      <c r="P10" s="90" t="n"/>
      <c r="Q10" s="90" t="n"/>
      <c r="R10" s="90" t="n"/>
      <c r="S10" s="90" t="n"/>
      <c r="T10" s="90" t="n"/>
      <c r="U10" s="90" t="n"/>
      <c r="V10" s="114" t="n"/>
      <c r="W10" s="114" t="n"/>
      <c r="X10" s="114" t="n"/>
      <c r="Y10" s="114" t="n"/>
      <c r="Z10" s="90" t="n"/>
      <c r="AA10" s="90" t="n"/>
      <c r="AB10" s="90" t="n"/>
      <c r="AC10" s="90" t="n"/>
      <c r="AD10" s="90" t="n"/>
      <c r="AE10" s="90" t="n"/>
      <c r="AF10" s="90" t="n"/>
      <c r="AG10" s="90" t="n"/>
      <c r="AH10" s="90" t="n"/>
      <c r="AI10" s="90" t="n"/>
      <c r="AJ10" s="90" t="n"/>
      <c r="AK10" s="90" t="n"/>
    </row>
    <row r="11">
      <c r="A11" s="90" t="n"/>
      <c r="B11" s="90" t="n"/>
      <c r="C11" s="90" t="n"/>
      <c r="D11" s="136" t="inlineStr">
        <is>
          <t>Total</t>
        </is>
      </c>
      <c r="E11" s="135">
        <f>SUM(E7:E10)</f>
        <v/>
      </c>
      <c r="F11" s="132">
        <f>SUM(F7:F10)</f>
        <v/>
      </c>
      <c r="G11" s="131">
        <f>IFERROR(F11/E11,0)</f>
        <v/>
      </c>
      <c r="H11" s="134" t="inlineStr">
        <is>
          <t>Total</t>
        </is>
      </c>
      <c r="I11" s="133">
        <f>SUM(I7:I10)</f>
        <v/>
      </c>
      <c r="J11" s="132">
        <f>SUM(J7:J10)</f>
        <v/>
      </c>
      <c r="K11" s="131">
        <f>IFERROR(J11/I11,0)</f>
        <v/>
      </c>
      <c r="L11" s="133">
        <f>SUM(L7:L10)</f>
        <v/>
      </c>
      <c r="M11" s="132">
        <f>SUM(M7:M10)</f>
        <v/>
      </c>
      <c r="N11" s="131">
        <f>IFERROR(M11/L11,0)</f>
        <v/>
      </c>
      <c r="O11" s="90" t="n"/>
      <c r="P11" s="90" t="n"/>
      <c r="Q11" s="90" t="n"/>
      <c r="R11" s="90" t="n"/>
      <c r="S11" s="90" t="n"/>
      <c r="T11" s="90" t="n"/>
      <c r="U11" s="90" t="n"/>
      <c r="V11" s="114" t="n"/>
      <c r="W11" s="114" t="n"/>
      <c r="X11" s="114" t="n"/>
      <c r="Y11" s="114" t="n"/>
      <c r="Z11" s="90" t="n"/>
      <c r="AA11" s="90" t="n"/>
      <c r="AB11" s="90" t="n"/>
      <c r="AC11" s="90" t="n"/>
      <c r="AD11" s="90" t="n"/>
      <c r="AE11" s="90" t="n"/>
      <c r="AF11" s="90" t="n"/>
      <c r="AG11" s="90" t="n"/>
      <c r="AH11" s="90" t="n"/>
      <c r="AI11" s="90" t="n"/>
      <c r="AJ11" s="90" t="n"/>
      <c r="AK11" s="90" t="n"/>
    </row>
    <row r="12">
      <c r="A12" s="90" t="n"/>
      <c r="B12" s="90" t="n"/>
      <c r="C12" s="90" t="n"/>
      <c r="D12" s="90" t="n"/>
      <c r="E12" s="90" t="n"/>
      <c r="F12" s="90" t="n"/>
      <c r="G12" s="90" t="n"/>
      <c r="H12" s="90" t="n"/>
      <c r="I12" s="90" t="n"/>
      <c r="J12" s="90" t="n"/>
      <c r="K12" s="90" t="n"/>
      <c r="L12" s="90" t="n"/>
      <c r="M12" s="90" t="n"/>
      <c r="N12" s="90" t="n"/>
      <c r="O12" s="90" t="n"/>
      <c r="P12" s="90" t="n"/>
      <c r="Q12" s="90" t="n"/>
      <c r="R12" s="90" t="n"/>
      <c r="S12" s="90" t="n"/>
      <c r="T12" s="90" t="n"/>
      <c r="U12" s="90" t="n"/>
      <c r="V12" s="114" t="n"/>
      <c r="W12" s="114" t="n"/>
      <c r="X12" s="114" t="n"/>
      <c r="Y12" s="114" t="n"/>
      <c r="Z12" s="90" t="n"/>
      <c r="AA12" s="90" t="n"/>
      <c r="AB12" s="90" t="n"/>
      <c r="AC12" s="90" t="n"/>
      <c r="AD12" s="90" t="n"/>
      <c r="AE12" s="90" t="n"/>
      <c r="AF12" s="90" t="n"/>
      <c r="AG12" s="90" t="n"/>
      <c r="AH12" s="90" t="n"/>
      <c r="AI12" s="90" t="n"/>
      <c r="AJ12" s="90" t="n"/>
      <c r="AK12" s="90" t="n"/>
    </row>
    <row r="13" ht="26.25" customHeight="1" s="2">
      <c r="A13" s="90" t="n"/>
      <c r="B13" s="90" t="n"/>
      <c r="C13" s="90" t="n"/>
      <c r="D13" s="90" t="n"/>
      <c r="E13" s="90" t="n"/>
      <c r="F13" s="90" t="n"/>
      <c r="G13" s="90" t="n"/>
      <c r="H13" s="90" t="n"/>
      <c r="I13" s="90" t="n"/>
      <c r="J13" s="90" t="n"/>
      <c r="K13" s="90" t="n"/>
      <c r="L13" s="90" t="n"/>
      <c r="M13" s="90" t="n"/>
      <c r="N13" s="90" t="n"/>
      <c r="O13" s="90" t="n"/>
      <c r="P13" s="90" t="n"/>
      <c r="Q13" s="90" t="n"/>
      <c r="R13" s="90" t="n"/>
      <c r="S13" s="90" t="n"/>
      <c r="T13" s="90" t="n"/>
      <c r="U13" s="114" t="n"/>
      <c r="V13" s="130" t="inlineStr">
        <is>
          <t>INVENTORY SPLIT BY FIFO</t>
        </is>
      </c>
      <c r="W13" s="129" t="n"/>
      <c r="X13" s="129" t="n"/>
      <c r="Y13" s="129" t="n"/>
      <c r="Z13" s="121" t="n"/>
      <c r="AA13" s="121" t="n"/>
      <c r="AB13" s="121" t="n"/>
      <c r="AC13" s="121" t="n"/>
      <c r="AD13" s="121" t="n"/>
      <c r="AE13" s="121" t="n"/>
      <c r="AF13" s="121" t="n"/>
      <c r="AG13" s="120" t="n"/>
      <c r="AH13" s="121" t="n"/>
      <c r="AI13" s="121" t="n"/>
      <c r="AJ13" s="121" t="n"/>
      <c r="AK13" s="120" t="n"/>
    </row>
    <row r="14">
      <c r="A14" s="90" t="n"/>
      <c r="B14" s="90" t="n"/>
      <c r="C14" s="90" t="n"/>
      <c r="D14" s="90" t="n"/>
      <c r="E14" s="90" t="n"/>
      <c r="F14" s="90" t="n"/>
      <c r="G14" s="90" t="n"/>
      <c r="H14" s="90" t="n"/>
      <c r="I14" s="90" t="n"/>
      <c r="J14" s="90" t="n"/>
      <c r="K14" s="90" t="n"/>
      <c r="L14" s="90" t="n"/>
      <c r="M14" s="90" t="n"/>
      <c r="N14" s="90" t="n"/>
      <c r="O14" s="90" t="n"/>
      <c r="P14" s="90" t="n"/>
      <c r="Q14" s="90" t="n"/>
      <c r="R14" s="90" t="n"/>
      <c r="S14" s="90" t="n"/>
      <c r="T14" s="90" t="n"/>
      <c r="U14" s="114" t="n"/>
      <c r="V14" s="156">
        <f>OFFSET($D$7,(COLUMN()-22)/4,,,)</f>
        <v/>
      </c>
      <c r="W14" s="128" t="n"/>
      <c r="X14" s="127" t="n"/>
      <c r="Y14" s="126" t="n"/>
      <c r="Z14" s="156">
        <f>OFFSET($D$7,(COLUMN()-22)/4,,,)</f>
        <v/>
      </c>
      <c r="AA14" s="128" t="n"/>
      <c r="AB14" s="127" t="n"/>
      <c r="AC14" s="126" t="n"/>
      <c r="AD14" s="156">
        <f>OFFSET($D$7,(COLUMN()-22)/4,,,)</f>
        <v/>
      </c>
      <c r="AE14" s="128" t="n"/>
      <c r="AF14" s="127" t="n"/>
      <c r="AG14" s="126" t="n"/>
      <c r="AH14" s="156">
        <f>OFFSET($D$7,(COLUMN()-22)/4,,,)</f>
        <v/>
      </c>
      <c r="AI14" s="128" t="n"/>
      <c r="AJ14" s="127" t="n"/>
      <c r="AK14" s="126" t="n"/>
    </row>
    <row r="15" ht="26.25" customHeight="1" s="2">
      <c r="A15" s="90" t="n"/>
      <c r="B15" s="90" t="n"/>
      <c r="C15" s="90" t="n"/>
      <c r="D15" s="125" t="inlineStr">
        <is>
          <t>Purchase</t>
        </is>
      </c>
      <c r="E15" s="124" t="n"/>
      <c r="F15" s="124" t="n"/>
      <c r="G15" s="123" t="n"/>
      <c r="H15" s="124" t="inlineStr">
        <is>
          <t>Usage</t>
        </is>
      </c>
      <c r="I15" s="124" t="n"/>
      <c r="J15" s="124" t="n"/>
      <c r="K15" s="123" t="n"/>
      <c r="L15" s="90" t="n"/>
      <c r="M15" s="90" t="n"/>
      <c r="N15" s="90" t="n"/>
      <c r="O15" s="90" t="n"/>
      <c r="P15" s="122" t="inlineStr">
        <is>
          <t>ONLY FOR EXCEL GEEKS &amp; NERDS!!!</t>
        </is>
      </c>
      <c r="Q15" s="121" t="n"/>
      <c r="R15" s="121" t="n"/>
      <c r="S15" s="121" t="n"/>
      <c r="T15" s="120" t="n"/>
      <c r="U15" s="114" t="n"/>
      <c r="V15" s="119" t="inlineStr">
        <is>
          <t>Total</t>
        </is>
      </c>
      <c r="W15" s="118">
        <f>SUM(W$19:W$41)</f>
        <v/>
      </c>
      <c r="X15" s="117">
        <f>SUM(X$19:X$41)</f>
        <v/>
      </c>
      <c r="Y15" s="116">
        <f>IFERROR(X15/W15,0)</f>
        <v/>
      </c>
      <c r="Z15" s="119" t="inlineStr">
        <is>
          <t>Total</t>
        </is>
      </c>
      <c r="AA15" s="118">
        <f>SUM(AA$19:AA$41)</f>
        <v/>
      </c>
      <c r="AB15" s="117">
        <f>SUM(AB$19:AB$41)</f>
        <v/>
      </c>
      <c r="AC15" s="116">
        <f>IFERROR(AB15/AA15,0)</f>
        <v/>
      </c>
      <c r="AD15" s="119" t="inlineStr">
        <is>
          <t>Total</t>
        </is>
      </c>
      <c r="AE15" s="118">
        <f>SUM(AE$19:AE$41)</f>
        <v/>
      </c>
      <c r="AF15" s="117">
        <f>SUM(AF$19:AF$41)</f>
        <v/>
      </c>
      <c r="AG15" s="116">
        <f>IFERROR(AF15/AE15,0)</f>
        <v/>
      </c>
      <c r="AH15" s="119" t="inlineStr">
        <is>
          <t>Total</t>
        </is>
      </c>
      <c r="AI15" s="118">
        <f>SUM(AI$19:AI$41)</f>
        <v/>
      </c>
      <c r="AJ15" s="117">
        <f>SUM(AJ$19:AJ$41)</f>
        <v/>
      </c>
      <c r="AK15" s="116">
        <f>IFERROR(AJ15/AI15,0)</f>
        <v/>
      </c>
    </row>
    <row r="16" ht="30" customHeight="1" s="2">
      <c r="A16" s="90" t="n"/>
      <c r="B16" s="115" t="inlineStr">
        <is>
          <t>SKU/ID</t>
        </is>
      </c>
      <c r="C16" s="6" t="inlineStr">
        <is>
          <t>ID</t>
        </is>
      </c>
      <c r="D16" s="6" t="inlineStr">
        <is>
          <t>SKU</t>
        </is>
      </c>
      <c r="E16" s="8" t="inlineStr">
        <is>
          <t>Quantity</t>
        </is>
      </c>
      <c r="F16" s="8" t="inlineStr">
        <is>
          <t>Value</t>
        </is>
      </c>
      <c r="G16" s="7" t="inlineStr">
        <is>
          <t>Unit price</t>
        </is>
      </c>
      <c r="H16" s="6" t="inlineStr">
        <is>
          <t>SKU</t>
        </is>
      </c>
      <c r="I16" s="8" t="inlineStr">
        <is>
          <t>Quantity</t>
        </is>
      </c>
      <c r="J16" s="8" t="inlineStr">
        <is>
          <t>Value</t>
        </is>
      </c>
      <c r="K16" s="7" t="inlineStr">
        <is>
          <t>Unit price</t>
        </is>
      </c>
      <c r="L16" s="90" t="n"/>
      <c r="M16" s="90" t="n"/>
      <c r="N16" s="90" t="n"/>
      <c r="O16" s="90" t="n"/>
      <c r="P16" s="6" t="inlineStr">
        <is>
          <t>Technical column 1</t>
        </is>
      </c>
      <c r="Q16" s="8" t="inlineStr">
        <is>
          <t>Technical column 2</t>
        </is>
      </c>
      <c r="R16" s="8" t="inlineStr">
        <is>
          <t>Technical column 3</t>
        </is>
      </c>
      <c r="S16" s="8" t="inlineStr">
        <is>
          <t>Value</t>
        </is>
      </c>
      <c r="T16" s="7" t="inlineStr">
        <is>
          <t>Value with validation</t>
        </is>
      </c>
      <c r="U16" s="114" t="n"/>
      <c r="V16" s="6" t="inlineStr">
        <is>
          <t>SKU</t>
        </is>
      </c>
      <c r="W16" s="8" t="inlineStr">
        <is>
          <t>Quantity</t>
        </is>
      </c>
      <c r="X16" s="8" t="inlineStr">
        <is>
          <t>Value</t>
        </is>
      </c>
      <c r="Y16" s="7" t="inlineStr">
        <is>
          <t>Unit price</t>
        </is>
      </c>
      <c r="Z16" s="6" t="inlineStr">
        <is>
          <t>SKU</t>
        </is>
      </c>
      <c r="AA16" s="8" t="inlineStr">
        <is>
          <t>Quantity</t>
        </is>
      </c>
      <c r="AB16" s="8" t="inlineStr">
        <is>
          <t>Value</t>
        </is>
      </c>
      <c r="AC16" s="7" t="inlineStr">
        <is>
          <t>Unit price</t>
        </is>
      </c>
      <c r="AD16" s="6" t="inlineStr">
        <is>
          <t>SKU</t>
        </is>
      </c>
      <c r="AE16" s="8" t="inlineStr">
        <is>
          <t>Quantity</t>
        </is>
      </c>
      <c r="AF16" s="8" t="inlineStr">
        <is>
          <t>Value</t>
        </is>
      </c>
      <c r="AG16" s="7" t="inlineStr">
        <is>
          <t>Unit price</t>
        </is>
      </c>
      <c r="AH16" s="6" t="inlineStr">
        <is>
          <t>SKU</t>
        </is>
      </c>
      <c r="AI16" s="8" t="inlineStr">
        <is>
          <t>Quantity</t>
        </is>
      </c>
      <c r="AJ16" s="8" t="inlineStr">
        <is>
          <t>Value</t>
        </is>
      </c>
      <c r="AK16" s="7" t="inlineStr">
        <is>
          <t>Unit price</t>
        </is>
      </c>
    </row>
    <row r="17" hidden="1" outlineLevel="1" s="2">
      <c r="A17" s="90" t="n"/>
      <c r="B17" s="22" t="n"/>
      <c r="C17" s="113" t="n"/>
      <c r="D17" s="50" t="n"/>
      <c r="E17" s="112" t="n">
        <v>0</v>
      </c>
      <c r="F17" s="112" t="n">
        <v>0</v>
      </c>
      <c r="G17" s="111" t="n">
        <v>0</v>
      </c>
      <c r="H17" s="52" t="inlineStr">
        <is>
          <t>do not amend this row, ANYWHERE!!!</t>
        </is>
      </c>
      <c r="I17" s="110" t="n"/>
      <c r="J17" s="110" t="n"/>
      <c r="K17" s="109" t="n"/>
      <c r="L17" s="90" t="n"/>
      <c r="M17" s="90" t="n"/>
      <c r="N17" s="90" t="n"/>
      <c r="O17" s="90" t="n"/>
      <c r="P17" s="52" t="inlineStr">
        <is>
          <t>do not amend this row, ANYWHERE!!!</t>
        </is>
      </c>
      <c r="Q17" s="90" t="n"/>
      <c r="R17" s="90">
        <f>P17</f>
        <v/>
      </c>
      <c r="S17" s="90" t="n"/>
      <c r="T17" s="53" t="n"/>
      <c r="U17" s="90" t="n"/>
      <c r="V17" s="50" t="n"/>
      <c r="W17" s="39" t="n"/>
      <c r="X17" s="108" t="n"/>
      <c r="Y17" s="51" t="n"/>
      <c r="Z17" s="50" t="n"/>
      <c r="AA17" s="39" t="n"/>
      <c r="AB17" s="108" t="n"/>
      <c r="AC17" s="51" t="n"/>
      <c r="AD17" s="50" t="n"/>
      <c r="AE17" s="39" t="n"/>
      <c r="AF17" s="108" t="n"/>
      <c r="AG17" s="51" t="n"/>
      <c r="AH17" s="50" t="n"/>
      <c r="AI17" s="39" t="n"/>
      <c r="AJ17" s="108" t="n"/>
      <c r="AK17" s="51" t="n"/>
    </row>
    <row r="18" hidden="1" outlineLevel="1" s="2">
      <c r="A18" s="90" t="n"/>
      <c r="B18" s="107" t="n"/>
      <c r="C18" s="106" t="n"/>
      <c r="D18" s="54" t="n"/>
      <c r="E18" s="105" t="n">
        <v>0</v>
      </c>
      <c r="F18" s="105" t="n">
        <v>0</v>
      </c>
      <c r="G18" s="66">
        <f>IF(E18=0,0,F18/E18)</f>
        <v/>
      </c>
      <c r="H18" s="54" t="inlineStr">
        <is>
          <t>do not amend this row, ANYWHERE!!!</t>
        </is>
      </c>
      <c r="I18" s="104" t="n"/>
      <c r="J18" s="104" t="n"/>
      <c r="K18" s="66" t="n"/>
      <c r="L18" s="90" t="n"/>
      <c r="M18" s="90" t="n"/>
      <c r="N18" s="90" t="n"/>
      <c r="O18" s="90" t="n"/>
      <c r="P18" s="54" t="inlineStr">
        <is>
          <t>do not amend this row, ANYWHERE!!!</t>
        </is>
      </c>
      <c r="Q18" s="103" t="n"/>
      <c r="R18" s="103">
        <f>P18</f>
        <v/>
      </c>
      <c r="S18" s="103" t="n"/>
      <c r="T18" s="55" t="n"/>
      <c r="U18" s="90" t="n"/>
      <c r="V18" s="102">
        <f t="array" ref="V18">MAX(IF($H$19:$H$41=V$14,$P$19:$P$41,0))-1</f>
        <v/>
      </c>
      <c r="W18" s="101" t="n"/>
      <c r="X18" s="100" t="n"/>
      <c r="Y18" s="99" t="n"/>
      <c r="Z18" s="102">
        <f t="array" ref="Z18">MAX(IF($H$19:$H$41=Z$14,$P$19:$P$41,0))-1</f>
        <v/>
      </c>
      <c r="AA18" s="101" t="n"/>
      <c r="AB18" s="100" t="n"/>
      <c r="AC18" s="99" t="n"/>
      <c r="AD18" s="102">
        <f t="array" ref="AD18">MAX(IF($H$19:$H$41=AD$14,$P$19:$P$41,0))-1</f>
        <v/>
      </c>
      <c r="AE18" s="101" t="n"/>
      <c r="AF18" s="100" t="n"/>
      <c r="AG18" s="99" t="n"/>
      <c r="AH18" s="102">
        <f t="array" ref="AH18">MAX(IF($H$19:$H$41=AH$14,$P$19:$P$41,0))-1</f>
        <v/>
      </c>
      <c r="AI18" s="101" t="n"/>
      <c r="AJ18" s="100" t="n"/>
      <c r="AK18" s="99" t="n"/>
    </row>
    <row r="19" collapsed="1" s="2">
      <c r="A19" s="90" t="n"/>
      <c r="B19" s="98">
        <f>D19&amp;C19</f>
        <v/>
      </c>
      <c r="C19" s="88" t="n">
        <v>1</v>
      </c>
      <c r="D19" s="86" t="inlineStr">
        <is>
          <t>A</t>
        </is>
      </c>
      <c r="E19" s="26" t="n">
        <v>3</v>
      </c>
      <c r="F19" s="84" t="n">
        <v>100</v>
      </c>
      <c r="G19" s="11">
        <f>IF(E19=0,0,F19/E19)</f>
        <v/>
      </c>
      <c r="H19" s="83" t="inlineStr">
        <is>
          <t>A</t>
        </is>
      </c>
      <c r="I19" s="26" t="n">
        <v>1</v>
      </c>
      <c r="J19" s="82">
        <f>T19</f>
        <v/>
      </c>
      <c r="K19" s="11">
        <f>IF(I19=0,0,J19/I19)</f>
        <v/>
      </c>
      <c r="L19" s="90" t="n"/>
      <c r="M19" s="90" t="n"/>
      <c r="N19" s="90" t="n"/>
      <c r="O19" s="90" t="n"/>
      <c r="P19" s="97">
        <f t="array" ref="P19">SUM(--IF(MMULT(--(ROW(E$17:E18)&gt;=TRANSPOSE(ROW(E$17:E18))),--IF(D$17:D18=H19,E$17:E18,0))&lt;SUMIF(H$18:H19,H19,I$18:I19),1,0))</f>
        <v/>
      </c>
      <c r="Q19" s="96">
        <f t="array" ref="Q19">SUMPRODUCT(--IF(OFFSET(D$17,,,P19+1)=H19,1,0),OFFSET(E$17,,,P19+1),OFFSET(G$17,,,P19+1))-SUMIF(H$18:H18,H19,T$18:T18)</f>
        <v/>
      </c>
      <c r="R19" s="96">
        <f t="array" ref="R19">(SUMIF(H$18:H19,H19,I$18:I19)-SUMPRODUCT(--IF(OFFSET(D$17,,,P19+1)=H19,1,0),OFFSET(E$17,,,P19+1)))*OFFSET(G$17,P19,,,)</f>
        <v/>
      </c>
      <c r="S19" s="96">
        <f>Q19+R19</f>
        <v/>
      </c>
      <c r="T19" s="95">
        <f>IF(SUMIF(H$18:H19,H19,I$18:I19)&gt;SUM(D$18:D19,H19,E$18:E19),MAX(SUMIF(D$18:D19,H19,F$18:F19)-SUMIF(H$18:H18,H19,J$18:J18),0),S19)</f>
        <v/>
      </c>
      <c r="U19" s="90" t="n"/>
      <c r="V19" s="94">
        <f t="array" ref="V19">IFERROR(INDEX($B$19:$B$41,MATCH(0,IF(($D$19:$D$41=V$14)*($C$19:$C$41&gt;=V$18),COUNTIF(V$18:V18,$B$19:$B$41),1),0)),"")</f>
        <v/>
      </c>
      <c r="W19" s="93">
        <f t="array" ref="W19">IF(V18=-1,VLOOKUP(V19,$B19:$E$45,4,0),SUM(--IF(OFFSET($D$19,,,V$18,)=V$14,OFFSET($E$19,,,V$18,),0))-SUMIF($H$19:$H$44,V$14,$I$19:$I$44))</f>
        <v/>
      </c>
      <c r="X19" s="92">
        <f>W19*Y19</f>
        <v/>
      </c>
      <c r="Y19" s="91">
        <f>VLOOKUP(V19,$B$19:$G$41,6,0)</f>
        <v/>
      </c>
      <c r="Z19" s="94">
        <f t="array" ref="Z19">IFERROR(INDEX($B$19:$B$41,MATCH(0,IF(($D$19:$D$41=Z$14)*($C$19:$C$41&gt;=Z$18),COUNTIF(Z$18:Z18,$B$19:$B$41),1),0)),"")</f>
        <v/>
      </c>
      <c r="AA19" s="93">
        <f t="array" ref="AA19">IF(Z18=-1,VLOOKUP(Z19,$B19:$E$45,4,0),SUM(--IF(OFFSET($D$19,,,Z$18,)=Z$14,OFFSET($E$19,,,Z$18,),0))-SUMIF($H$19:$H$44,Z$14,$I$19:$I$44))</f>
        <v/>
      </c>
      <c r="AB19" s="92">
        <f>AA19*AC19</f>
        <v/>
      </c>
      <c r="AC19" s="91">
        <f>VLOOKUP(Z19,$B$19:$G$41,6,0)</f>
        <v/>
      </c>
      <c r="AD19" s="94">
        <f t="array" ref="AD19">IFERROR(INDEX($B$19:$B$41,MATCH(0,IF(($D$19:$D$41=AD$14)*($C$19:$C$41&gt;=AD$18),COUNTIF(AD$18:AD18,$B$19:$B$41),1),0)),"")</f>
        <v/>
      </c>
      <c r="AE19" s="93">
        <f t="array" ref="AE19">IF(AD18=-1,VLOOKUP(AD19,$B19:$E$45,4,0),SUM(--IF(OFFSET($D$19,,,AD$18,)=AD$14,OFFSET($E$19,,,AD$18,),0))-SUMIF($H$19:$H$44,AD$14,$I$19:$I$44))</f>
        <v/>
      </c>
      <c r="AF19" s="92">
        <f>AE19*AG19</f>
        <v/>
      </c>
      <c r="AG19" s="91">
        <f>VLOOKUP(AD19,$B$19:$G$41,6,0)</f>
        <v/>
      </c>
      <c r="AH19" s="94">
        <f t="array" ref="AH19">IFERROR(INDEX($B$19:$B$41,MATCH(0,IF(($D$19:$D$41=AH$14)*($C$19:$C$41&gt;=AH$18),COUNTIF(AH$18:AH18,$B$19:$B$41),1),0)),"")</f>
        <v/>
      </c>
      <c r="AI19" s="93">
        <f t="array" ref="AI19">IF(AH18=-1,VLOOKUP(AH19,$B19:$E$45,4,0),SUM(--IF(OFFSET($D$19,,,AH$18,)=AH$14,OFFSET($E$19,,,AH$18,),0))-SUMIF($H$19:$H$44,AH$14,$I$19:$I$44))</f>
        <v/>
      </c>
      <c r="AJ19" s="92">
        <f>AI19*AK19</f>
        <v/>
      </c>
      <c r="AK19" s="91">
        <f>VLOOKUP(AH19,$B$19:$G$41,6,0)</f>
        <v/>
      </c>
    </row>
    <row r="20">
      <c r="A20" s="90" t="n"/>
      <c r="B20" s="87">
        <f>D20&amp;C20</f>
        <v/>
      </c>
      <c r="C20" s="88">
        <f>C19+1</f>
        <v/>
      </c>
      <c r="D20" s="86" t="inlineStr">
        <is>
          <t>A</t>
        </is>
      </c>
      <c r="E20" s="26" t="n">
        <v>6</v>
      </c>
      <c r="F20" s="84" t="n">
        <v>100</v>
      </c>
      <c r="G20" s="11">
        <f>IF(E20=0,0,F20/E20)</f>
        <v/>
      </c>
      <c r="H20" s="83" t="inlineStr">
        <is>
          <t>A</t>
        </is>
      </c>
      <c r="I20" s="26" t="n">
        <v>4</v>
      </c>
      <c r="J20" s="82">
        <f>T20</f>
        <v/>
      </c>
      <c r="K20" s="11">
        <f>IF(I20=0,0,J20/I20)</f>
        <v/>
      </c>
      <c r="L20" s="90" t="n"/>
      <c r="M20" s="90" t="n"/>
      <c r="N20" s="90" t="n"/>
      <c r="O20" s="90" t="n"/>
      <c r="P20" s="80">
        <f t="array" ref="P20">SUM(--IF(MMULT(--(ROW(E$17:E19)&gt;=TRANSPOSE(ROW(E$17:E19))),--IF(D$17:D19=H20,E$17:E19,0))&lt;SUMIF(H$18:H20,H20,I$18:I20),1,0))</f>
        <v/>
      </c>
      <c r="Q20" s="79">
        <f t="array" ref="Q20">SUMPRODUCT(--IF(OFFSET(D$17,,,P20+1)=H20,1,0),OFFSET(E$17,,,P20+1),OFFSET(G$17,,,P20+1))-SUMIF(H$18:H19,H20,T$18:T19)</f>
        <v/>
      </c>
      <c r="R20" s="79">
        <f t="array" ref="R20">(SUMIF(H$18:H20,H20,I$18:I20)-SUMPRODUCT(--IF(OFFSET(D$17,,,P20+1)=H20,1,0),OFFSET(E$17,,,P20+1)))*OFFSET(G$17,P20,,,)</f>
        <v/>
      </c>
      <c r="S20" s="79">
        <f>Q20+R20</f>
        <v/>
      </c>
      <c r="T20" s="78">
        <f>IF(SUMIF(H$18:H20,H20,I$18:I20)&gt;SUM(D$18:D20,H20,E$18:E20),MAX(SUMIF(D$18:D20,H20,F$18:F20)-SUMIF(H$18:H19,H20,J$18:J19),0),S20)</f>
        <v/>
      </c>
      <c r="U20" s="90" t="n"/>
      <c r="V20" s="77">
        <f t="array" ref="V20">IFERROR(INDEX($B$19:$B$41,MATCH(0,IF(($D$19:$D$41=V$14)*($C$19:$C$41&gt;=V$18),COUNTIF(V$18:V19,$B$19:$B$41),1),0)),"")</f>
        <v/>
      </c>
      <c r="W20" s="76">
        <f>VLOOKUP(V20,$B19:$E$42,4,0)</f>
        <v/>
      </c>
      <c r="X20" s="75">
        <f>W20*Y20</f>
        <v/>
      </c>
      <c r="Y20" s="74">
        <f>VLOOKUP(V20,$B$19:G49,6,0)</f>
        <v/>
      </c>
      <c r="Z20" s="77">
        <f t="array" ref="Z20">IFERROR(INDEX($B$19:$B$41,MATCH(0,IF(($D$19:$D$41=Z$14)*($C$19:$C$41&gt;=Z$18),COUNTIF(Z$18:Z19,$B$19:$B$41),1),0)),"")</f>
        <v/>
      </c>
      <c r="AA20" s="76">
        <f>VLOOKUP(Z20,$B19:$E$42,4,0)</f>
        <v/>
      </c>
      <c r="AB20" s="75">
        <f>AA20*AC20</f>
        <v/>
      </c>
      <c r="AC20" s="74">
        <f>VLOOKUP(Z20,$B$19:I49,6,0)</f>
        <v/>
      </c>
      <c r="AD20" s="77">
        <f t="array" ref="AD20">IFERROR(INDEX($B$19:$B$41,MATCH(0,IF(($D$19:$D$41=AD$14)*($C$19:$C$41&gt;=AD$18),COUNTIF(AD$18:AD19,$B$19:$B$41),1),0)),"")</f>
        <v/>
      </c>
      <c r="AE20" s="76">
        <f>VLOOKUP(AD20,$B19:$E$42,4,0)</f>
        <v/>
      </c>
      <c r="AF20" s="75">
        <f>AE20*AG20</f>
        <v/>
      </c>
      <c r="AG20" s="74">
        <f>VLOOKUP(AD20,$B$19:M49,6,0)</f>
        <v/>
      </c>
      <c r="AH20" s="77">
        <f t="array" ref="AH20">IFERROR(INDEX($B$19:$B$41,MATCH(0,IF(($D$19:$D$41=AH$14)*($C$19:$C$41&gt;=AH$18),COUNTIF(AH$18:AH19,$B$19:$B$41),1),0)),"")</f>
        <v/>
      </c>
      <c r="AI20" s="76">
        <f>VLOOKUP(AH20,$B19:$E$42,4,0)</f>
        <v/>
      </c>
      <c r="AJ20" s="75">
        <f>AI20*AK20</f>
        <v/>
      </c>
      <c r="AK20" s="74">
        <f>VLOOKUP(AH20,$B$19:Q49,6,0)</f>
        <v/>
      </c>
    </row>
    <row r="21">
      <c r="A21" s="90" t="n"/>
      <c r="B21" s="87">
        <f>D21&amp;C21</f>
        <v/>
      </c>
      <c r="C21" s="88">
        <f>C20+1</f>
        <v/>
      </c>
      <c r="D21" s="86" t="inlineStr">
        <is>
          <t>B</t>
        </is>
      </c>
      <c r="E21" s="26" t="n">
        <v>12</v>
      </c>
      <c r="F21" s="84" t="n">
        <v>20</v>
      </c>
      <c r="G21" s="11">
        <f>IF(E21=0,0,F21/E21)</f>
        <v/>
      </c>
      <c r="H21" s="83" t="inlineStr">
        <is>
          <t>A</t>
        </is>
      </c>
      <c r="I21" s="26" t="n">
        <v>1</v>
      </c>
      <c r="J21" s="82">
        <f>T21</f>
        <v/>
      </c>
      <c r="K21" s="11">
        <f>IF(I21=0,0,J21/I21)</f>
        <v/>
      </c>
      <c r="L21" s="90" t="n"/>
      <c r="M21" s="90" t="n"/>
      <c r="N21" s="90" t="n"/>
      <c r="O21" s="90" t="n"/>
      <c r="P21" s="80">
        <f t="array" ref="P21">SUM(--IF(MMULT(--(ROW(E$17:E20)&gt;=TRANSPOSE(ROW(E$17:E20))),--IF(D$17:D20=H21,E$17:E20,0))&lt;SUMIF(H$18:H21,H21,I$18:I21),1,0))</f>
        <v/>
      </c>
      <c r="Q21" s="79">
        <f t="array" ref="Q21">SUMPRODUCT(--IF(OFFSET(D$17,,,P21+1)=H21,1,0),OFFSET(E$17,,,P21+1),OFFSET(G$17,,,P21+1))-SUMIF(H$18:H20,H21,T$18:T20)</f>
        <v/>
      </c>
      <c r="R21" s="79">
        <f t="array" ref="R21">(SUMIF(H$18:H21,H21,I$18:I21)-SUMPRODUCT(--IF(OFFSET(D$17,,,P21+1)=H21,1,0),OFFSET(E$17,,,P21+1)))*OFFSET(G$17,P21,,,)</f>
        <v/>
      </c>
      <c r="S21" s="79">
        <f>Q21+R21</f>
        <v/>
      </c>
      <c r="T21" s="78">
        <f>IF(SUMIF(H$18:H21,H21,I$18:I21)&gt;SUM(D$18:D21,H21,E$18:E21),MAX(SUMIF(D$18:D21,H21,F$18:F21)-SUMIF(H$18:H20,H21,J$18:J20),0),S21)</f>
        <v/>
      </c>
      <c r="U21" s="90" t="n"/>
      <c r="V21" s="77">
        <f t="array" ref="V21">IFERROR(INDEX($B$19:$B$41,MATCH(0,IF(($D$19:$D$41=V$14)*($C$19:$C$41&gt;=V$18),COUNTIF(V$18:V20,$B$19:$B$41),1),0)),"")</f>
        <v/>
      </c>
      <c r="W21" s="76">
        <f>VLOOKUP(V21,$B20:$E$42,4,0)</f>
        <v/>
      </c>
      <c r="X21" s="75">
        <f>W21*Y21</f>
        <v/>
      </c>
      <c r="Y21" s="74">
        <f>VLOOKUP(V21,$B$19:G49,6,0)</f>
        <v/>
      </c>
      <c r="Z21" s="77">
        <f t="array" ref="Z21">IFERROR(INDEX($B$19:$B$41,MATCH(0,IF(($D$19:$D$41=Z$14)*($C$19:$C$41&gt;=Z$18),COUNTIF(Z$18:Z20,$B$19:$B$41),1),0)),"")</f>
        <v/>
      </c>
      <c r="AA21" s="76">
        <f>VLOOKUP(Z21,$B20:$E$42,4,0)</f>
        <v/>
      </c>
      <c r="AB21" s="75">
        <f>AA21*AC21</f>
        <v/>
      </c>
      <c r="AC21" s="74">
        <f>VLOOKUP(Z21,$B$19:I49,6,0)</f>
        <v/>
      </c>
      <c r="AD21" s="77">
        <f t="array" ref="AD21">IFERROR(INDEX($B$19:$B$41,MATCH(0,IF(($D$19:$D$41=AD$14)*($C$19:$C$41&gt;=AD$18),COUNTIF(AD$18:AD20,$B$19:$B$41),1),0)),"")</f>
        <v/>
      </c>
      <c r="AE21" s="76">
        <f>VLOOKUP(AD21,$B20:$E$42,4,0)</f>
        <v/>
      </c>
      <c r="AF21" s="75">
        <f>AE21*AG21</f>
        <v/>
      </c>
      <c r="AG21" s="74">
        <f>VLOOKUP(AD21,$B$19:M49,6,0)</f>
        <v/>
      </c>
      <c r="AH21" s="77">
        <f t="array" ref="AH21">IFERROR(INDEX($B$19:$B$41,MATCH(0,IF(($D$19:$D$41=AH$14)*($C$19:$C$41&gt;=AH$18),COUNTIF(AH$18:AH20,$B$19:$B$41),1),0)),"")</f>
        <v/>
      </c>
      <c r="AI21" s="76">
        <f>VLOOKUP(AH21,$B20:$E$42,4,0)</f>
        <v/>
      </c>
      <c r="AJ21" s="75">
        <f>AI21*AK21</f>
        <v/>
      </c>
      <c r="AK21" s="74">
        <f>VLOOKUP(AH21,$B$19:Q49,6,0)</f>
        <v/>
      </c>
    </row>
    <row r="22">
      <c r="A22" s="90" t="n"/>
      <c r="B22" s="87">
        <f>D22&amp;C22</f>
        <v/>
      </c>
      <c r="C22" s="88">
        <f>C21+1</f>
        <v/>
      </c>
      <c r="D22" s="86" t="inlineStr">
        <is>
          <t>A</t>
        </is>
      </c>
      <c r="E22" s="26" t="n">
        <v>7</v>
      </c>
      <c r="F22" s="84" t="n">
        <v>7</v>
      </c>
      <c r="G22" s="11">
        <f>IF(E22=0,0,F22/E22)</f>
        <v/>
      </c>
      <c r="H22" s="83" t="inlineStr">
        <is>
          <t>A</t>
        </is>
      </c>
      <c r="I22" s="26" t="n">
        <v>8</v>
      </c>
      <c r="J22" s="82">
        <f>T22</f>
        <v/>
      </c>
      <c r="K22" s="11">
        <f>IF(I22=0,0,J22/I22)</f>
        <v/>
      </c>
      <c r="L22" s="90" t="n"/>
      <c r="M22" s="90" t="n"/>
      <c r="N22" s="90" t="n"/>
      <c r="O22" s="90" t="n"/>
      <c r="P22" s="80">
        <f t="array" ref="P22">SUM(--IF(MMULT(--(ROW(E$17:E21)&gt;=TRANSPOSE(ROW(E$17:E21))),--IF(D$17:D21=H22,E$17:E21,0))&lt;SUMIF(H$18:H22,H22,I$18:I22),1,0))</f>
        <v/>
      </c>
      <c r="Q22" s="79">
        <f t="array" ref="Q22">SUMPRODUCT(--IF(OFFSET(D$17,,,P22+1)=H22,1,0),OFFSET(E$17,,,P22+1),OFFSET(G$17,,,P22+1))-SUMIF(H$18:H21,H22,T$18:T21)</f>
        <v/>
      </c>
      <c r="R22" s="79">
        <f t="array" ref="R22">(SUMIF(H$18:H22,H22,I$18:I22)-SUMPRODUCT(--IF(OFFSET(D$17,,,P22+1)=H22,1,0),OFFSET(E$17,,,P22+1)))*OFFSET(G$17,P22,,,)</f>
        <v/>
      </c>
      <c r="S22" s="79">
        <f>Q22+R22</f>
        <v/>
      </c>
      <c r="T22" s="78">
        <f>IF(SUMIF(H$18:H22,H22,I$18:I22)&gt;SUM(D$18:D22,H22,E$18:E22),MAX(SUMIF(D$18:D22,H22,F$18:F22)-SUMIF(H$18:H21,H22,J$18:J21),0),S22)</f>
        <v/>
      </c>
      <c r="U22" s="90" t="n"/>
      <c r="V22" s="77">
        <f t="array" ref="V22">IFERROR(INDEX($B$19:$B$41,MATCH(0,IF(($D$19:$D$41=V$14)*($C$19:$C$41&gt;=V$18),COUNTIF(V$18:V21,$B$19:$B$41),1),0)),"")</f>
        <v/>
      </c>
      <c r="W22" s="76">
        <f>VLOOKUP(V22,$B21:$E$42,4,0)</f>
        <v/>
      </c>
      <c r="X22" s="75">
        <f>W22*Y22</f>
        <v/>
      </c>
      <c r="Y22" s="74">
        <f>VLOOKUP(V22,$B$19:G49,6,0)</f>
        <v/>
      </c>
      <c r="Z22" s="77">
        <f t="array" ref="Z22">IFERROR(INDEX($B$19:$B$41,MATCH(0,IF(($D$19:$D$41=Z$14)*($C$19:$C$41&gt;=Z$18),COUNTIF(Z$18:Z21,$B$19:$B$41),1),0)),"")</f>
        <v/>
      </c>
      <c r="AA22" s="76">
        <f>VLOOKUP(Z22,$B21:$E$42,4,0)</f>
        <v/>
      </c>
      <c r="AB22" s="75">
        <f>AA22*AC22</f>
        <v/>
      </c>
      <c r="AC22" s="74">
        <f>VLOOKUP(Z22,$B$19:I49,6,0)</f>
        <v/>
      </c>
      <c r="AD22" s="77">
        <f t="array" ref="AD22">IFERROR(INDEX($B$19:$B$41,MATCH(0,IF(($D$19:$D$41=AD$14)*($C$19:$C$41&gt;=AD$18),COUNTIF(AD$18:AD21,$B$19:$B$41),1),0)),"")</f>
        <v/>
      </c>
      <c r="AE22" s="76">
        <f>VLOOKUP(AD22,$B21:$E$42,4,0)</f>
        <v/>
      </c>
      <c r="AF22" s="75">
        <f>AE22*AG22</f>
        <v/>
      </c>
      <c r="AG22" s="74">
        <f>VLOOKUP(AD22,$B$19:M49,6,0)</f>
        <v/>
      </c>
      <c r="AH22" s="77">
        <f t="array" ref="AH22">IFERROR(INDEX($B$19:$B$41,MATCH(0,IF(($D$19:$D$41=AH$14)*($C$19:$C$41&gt;=AH$18),COUNTIF(AH$18:AH21,$B$19:$B$41),1),0)),"")</f>
        <v/>
      </c>
      <c r="AI22" s="76">
        <f>VLOOKUP(AH22,$B21:$E$42,4,0)</f>
        <v/>
      </c>
      <c r="AJ22" s="75">
        <f>AI22*AK22</f>
        <v/>
      </c>
      <c r="AK22" s="74">
        <f>VLOOKUP(AH22,$B$19:Q49,6,0)</f>
        <v/>
      </c>
    </row>
    <row r="23">
      <c r="A23" s="90" t="n"/>
      <c r="B23" s="87">
        <f>D23&amp;C23</f>
        <v/>
      </c>
      <c r="C23" s="88">
        <f>C22+1</f>
        <v/>
      </c>
      <c r="D23" s="86" t="inlineStr">
        <is>
          <t>A</t>
        </is>
      </c>
      <c r="E23" s="26" t="n">
        <v>8</v>
      </c>
      <c r="F23" s="84" t="n">
        <v>64</v>
      </c>
      <c r="G23" s="11">
        <f>IF(E23=0,0,F23/E23)</f>
        <v/>
      </c>
      <c r="H23" s="83" t="inlineStr">
        <is>
          <t>B</t>
        </is>
      </c>
      <c r="I23" s="26" t="n">
        <v>10</v>
      </c>
      <c r="J23" s="82">
        <f>T23</f>
        <v/>
      </c>
      <c r="K23" s="11">
        <f>IF(I23=0,0,J23/I23)</f>
        <v/>
      </c>
      <c r="L23" s="90" t="n"/>
      <c r="M23" s="90" t="n"/>
      <c r="N23" s="90" t="n"/>
      <c r="O23" s="90" t="n"/>
      <c r="P23" s="80">
        <f t="array" ref="P23">SUM(--IF(MMULT(--(ROW(E$17:E22)&gt;=TRANSPOSE(ROW(E$17:E22))),--IF(D$17:D22=H23,E$17:E22,0))&lt;SUMIF(H$18:H23,H23,I$18:I23),1,0))</f>
        <v/>
      </c>
      <c r="Q23" s="79">
        <f t="array" ref="Q23">SUMPRODUCT(--IF(OFFSET(D$17,,,P23+1)=H23,1,0),OFFSET(E$17,,,P23+1),OFFSET(G$17,,,P23+1))-SUMIF(H$18:H22,H23,T$18:T22)</f>
        <v/>
      </c>
      <c r="R23" s="79">
        <f t="array" ref="R23">(SUMIF(H$18:H23,H23,I$18:I23)-SUMPRODUCT(--IF(OFFSET(D$17,,,P23+1)=H23,1,0),OFFSET(E$17,,,P23+1)))*OFFSET(G$17,P23,,,)</f>
        <v/>
      </c>
      <c r="S23" s="79">
        <f>Q23+R23</f>
        <v/>
      </c>
      <c r="T23" s="78">
        <f>IF(SUMIF(H$18:H23,H23,I$18:I23)&gt;SUM(D$18:D23,H23,E$18:E23),MAX(SUMIF(D$18:D23,H23,F$18:F23)-SUMIF(H$18:H22,H23,J$18:J22),0),S23)</f>
        <v/>
      </c>
      <c r="U23" s="90" t="n"/>
      <c r="V23" s="77">
        <f t="array" ref="V23">IFERROR(INDEX($B$19:$B$41,MATCH(0,IF(($D$19:$D$41=V$14)*($C$19:$C$41&gt;=V$18),COUNTIF(V$18:V22,$B$19:$B$41),1),0)),"")</f>
        <v/>
      </c>
      <c r="W23" s="76">
        <f>VLOOKUP(V23,$B22:$E$42,4,0)</f>
        <v/>
      </c>
      <c r="X23" s="75">
        <f>W23*Y23</f>
        <v/>
      </c>
      <c r="Y23" s="74">
        <f>VLOOKUP(V23,$B$19:G49,6,0)</f>
        <v/>
      </c>
      <c r="Z23" s="77">
        <f t="array" ref="Z23">IFERROR(INDEX($B$19:$B$41,MATCH(0,IF(($D$19:$D$41=Z$14)*($C$19:$C$41&gt;=Z$18),COUNTIF(Z$18:Z22,$B$19:$B$41),1),0)),"")</f>
        <v/>
      </c>
      <c r="AA23" s="76">
        <f>VLOOKUP(Z23,$B22:$E$42,4,0)</f>
        <v/>
      </c>
      <c r="AB23" s="75">
        <f>AA23*AC23</f>
        <v/>
      </c>
      <c r="AC23" s="74">
        <f>VLOOKUP(Z23,$B$19:I49,6,0)</f>
        <v/>
      </c>
      <c r="AD23" s="77">
        <f t="array" ref="AD23">IFERROR(INDEX($B$19:$B$41,MATCH(0,IF(($D$19:$D$41=AD$14)*($C$19:$C$41&gt;=AD$18),COUNTIF(AD$18:AD22,$B$19:$B$41),1),0)),"")</f>
        <v/>
      </c>
      <c r="AE23" s="76">
        <f>VLOOKUP(AD23,$B22:$E$42,4,0)</f>
        <v/>
      </c>
      <c r="AF23" s="75">
        <f>AE23*AG23</f>
        <v/>
      </c>
      <c r="AG23" s="74">
        <f>VLOOKUP(AD23,$B$19:M49,6,0)</f>
        <v/>
      </c>
      <c r="AH23" s="77">
        <f t="array" ref="AH23">IFERROR(INDEX($B$19:$B$41,MATCH(0,IF(($D$19:$D$41=AH$14)*($C$19:$C$41&gt;=AH$18),COUNTIF(AH$18:AH22,$B$19:$B$41),1),0)),"")</f>
        <v/>
      </c>
      <c r="AI23" s="76">
        <f>VLOOKUP(AH23,$B22:$E$42,4,0)</f>
        <v/>
      </c>
      <c r="AJ23" s="75">
        <f>AI23*AK23</f>
        <v/>
      </c>
      <c r="AK23" s="74">
        <f>VLOOKUP(AH23,$B$19:Q49,6,0)</f>
        <v/>
      </c>
    </row>
    <row r="24" customFormat="1" s="89">
      <c r="A24" s="90" t="n"/>
      <c r="B24" s="87">
        <f>D24&amp;C24</f>
        <v/>
      </c>
      <c r="C24" s="88">
        <f>C23+1</f>
        <v/>
      </c>
      <c r="D24" s="86" t="inlineStr">
        <is>
          <t>A</t>
        </is>
      </c>
      <c r="E24" s="26" t="n">
        <v>6</v>
      </c>
      <c r="F24" s="84" t="n">
        <v>1</v>
      </c>
      <c r="G24" s="11">
        <f>IF(E24=0,0,F24/E24)</f>
        <v/>
      </c>
      <c r="H24" s="83" t="inlineStr">
        <is>
          <t>B</t>
        </is>
      </c>
      <c r="I24" s="26" t="n">
        <v>1</v>
      </c>
      <c r="J24" s="82">
        <f>T24</f>
        <v/>
      </c>
      <c r="K24" s="11">
        <f>IF(I24=0,0,J24/I24)</f>
        <v/>
      </c>
      <c r="L24" s="90" t="n"/>
      <c r="M24" s="90" t="n"/>
      <c r="N24" s="90" t="n"/>
      <c r="O24" s="90" t="n"/>
      <c r="P24" s="80">
        <f t="array" ref="P24">SUM(--IF(MMULT(--(ROW(E$17:E23)&gt;=TRANSPOSE(ROW(E$17:E23))),--IF(D$17:D23=H24,E$17:E23,0))&lt;SUMIF(H$18:H24,H24,I$18:I24),1,0))</f>
        <v/>
      </c>
      <c r="Q24" s="79">
        <f t="array" ref="Q24">SUMPRODUCT(--IF(OFFSET(D$17,,,P24+1)=H24,1,0),OFFSET(E$17,,,P24+1),OFFSET(G$17,,,P24+1))-SUMIF(H$18:H23,H24,T$18:T23)</f>
        <v/>
      </c>
      <c r="R24" s="79">
        <f t="array" ref="R24">(SUMIF(H$18:H24,H24,I$18:I24)-SUMPRODUCT(--IF(OFFSET(D$17,,,P24+1)=H24,1,0),OFFSET(E$17,,,P24+1)))*OFFSET(G$17,P24,,,)</f>
        <v/>
      </c>
      <c r="S24" s="79">
        <f>Q24+R24</f>
        <v/>
      </c>
      <c r="T24" s="78">
        <f>IF(SUMIF(H$18:H24,H24,I$18:I24)&gt;SUM(D$18:D24,H24,E$18:E24),MAX(SUMIF(D$18:D24,H24,F$18:F24)-SUMIF(H$18:H23,H24,J$18:J23),0),S24)</f>
        <v/>
      </c>
      <c r="U24" s="90" t="n"/>
      <c r="V24" s="77">
        <f t="array" ref="V24">IFERROR(INDEX($B$19:$B$41,MATCH(0,IF(($D$19:$D$41=V$14)*($C$19:$C$41&gt;=V$18),COUNTIF(V$18:V23,$B$19:$B$41),1),0)),"")</f>
        <v/>
      </c>
      <c r="W24" s="76">
        <f>VLOOKUP(V24,$B23:$E$42,4,0)</f>
        <v/>
      </c>
      <c r="X24" s="75">
        <f>W24*Y24</f>
        <v/>
      </c>
      <c r="Y24" s="74">
        <f>VLOOKUP(V24,$B$19:G49,6,0)</f>
        <v/>
      </c>
      <c r="Z24" s="77">
        <f t="array" ref="Z24">IFERROR(INDEX($B$19:$B$41,MATCH(0,IF(($D$19:$D$41=Z$14)*($C$19:$C$41&gt;=Z$18),COUNTIF(Z$18:Z23,$B$19:$B$41),1),0)),"")</f>
        <v/>
      </c>
      <c r="AA24" s="76">
        <f>VLOOKUP(Z24,$B23:$E$42,4,0)</f>
        <v/>
      </c>
      <c r="AB24" s="75">
        <f>AA24*AC24</f>
        <v/>
      </c>
      <c r="AC24" s="74">
        <f>VLOOKUP(Z24,$B$19:I49,6,0)</f>
        <v/>
      </c>
      <c r="AD24" s="77">
        <f t="array" ref="AD24">IFERROR(INDEX($B$19:$B$41,MATCH(0,IF(($D$19:$D$41=AD$14)*($C$19:$C$41&gt;=AD$18),COUNTIF(AD$18:AD23,$B$19:$B$41),1),0)),"")</f>
        <v/>
      </c>
      <c r="AE24" s="76">
        <f>VLOOKUP(AD24,$B23:$E$42,4,0)</f>
        <v/>
      </c>
      <c r="AF24" s="75">
        <f>AE24*AG24</f>
        <v/>
      </c>
      <c r="AG24" s="74">
        <f>VLOOKUP(AD24,$B$19:M49,6,0)</f>
        <v/>
      </c>
      <c r="AH24" s="77">
        <f t="array" ref="AH24">IFERROR(INDEX($B$19:$B$41,MATCH(0,IF(($D$19:$D$41=AH$14)*($C$19:$C$41&gt;=AH$18),COUNTIF(AH$18:AH23,$B$19:$B$41),1),0)),"")</f>
        <v/>
      </c>
      <c r="AI24" s="76">
        <f>VLOOKUP(AH24,$B23:$E$42,4,0)</f>
        <v/>
      </c>
      <c r="AJ24" s="75">
        <f>AI24*AK24</f>
        <v/>
      </c>
      <c r="AK24" s="74">
        <f>VLOOKUP(AH24,$B$19:Q49,6,0)</f>
        <v/>
      </c>
    </row>
    <row r="25">
      <c r="A25" s="90" t="n"/>
      <c r="B25" s="87">
        <f>D25&amp;C25</f>
        <v/>
      </c>
      <c r="C25" s="88">
        <f>C24+1</f>
        <v/>
      </c>
      <c r="D25" s="86" t="inlineStr">
        <is>
          <t>B</t>
        </is>
      </c>
      <c r="E25" s="26" t="n">
        <v>2</v>
      </c>
      <c r="F25" s="84" t="n">
        <v>1</v>
      </c>
      <c r="G25" s="11">
        <f>IF(E25=0,0,F25/E25)</f>
        <v/>
      </c>
      <c r="H25" s="83" t="inlineStr">
        <is>
          <t>A</t>
        </is>
      </c>
      <c r="I25" s="26" t="n">
        <v>12</v>
      </c>
      <c r="J25" s="82">
        <f>T25</f>
        <v/>
      </c>
      <c r="K25" s="11">
        <f>IF(I25=0,0,J25/I25)</f>
        <v/>
      </c>
      <c r="L25" s="90" t="n"/>
      <c r="M25" s="90" t="n"/>
      <c r="N25" s="90" t="n"/>
      <c r="O25" s="90" t="n"/>
      <c r="P25" s="80">
        <f t="array" ref="P25">SUM(--IF(MMULT(--(ROW(E$17:E24)&gt;=TRANSPOSE(ROW(E$17:E24))),--IF(D$17:D24=H25,E$17:E24,0))&lt;SUMIF(H$18:H25,H25,I$18:I25),1,0))</f>
        <v/>
      </c>
      <c r="Q25" s="79">
        <f t="array" ref="Q25">SUMPRODUCT(--IF(OFFSET(D$17,,,P25+1)=H25,1,0),OFFSET(E$17,,,P25+1),OFFSET(G$17,,,P25+1))-SUMIF(H$18:H24,H25,T$18:T24)</f>
        <v/>
      </c>
      <c r="R25" s="79">
        <f t="array" ref="R25">(SUMIF(H$18:H25,H25,I$18:I25)-SUMPRODUCT(--IF(OFFSET(D$17,,,P25+1)=H25,1,0),OFFSET(E$17,,,P25+1)))*OFFSET(G$17,P25,,,)</f>
        <v/>
      </c>
      <c r="S25" s="79">
        <f>Q25+R25</f>
        <v/>
      </c>
      <c r="T25" s="78">
        <f>IF(SUMIF(H$18:H25,H25,I$18:I25)&gt;SUM(D$18:D25,H25,E$18:E25),MAX(SUMIF(D$18:D25,H25,F$18:F25)-SUMIF(H$18:H24,H25,J$18:J24),0),S25)</f>
        <v/>
      </c>
      <c r="U25" s="90" t="n"/>
      <c r="V25" s="77">
        <f t="array" ref="V25">IFERROR(INDEX($B$19:$B$41,MATCH(0,IF(($D$19:$D$41=V$14)*($C$19:$C$41&gt;=V$18),COUNTIF(V$18:V24,$B$19:$B$41),1),0)),"")</f>
        <v/>
      </c>
      <c r="W25" s="76">
        <f>VLOOKUP(V25,$B24:$E$42,4,0)</f>
        <v/>
      </c>
      <c r="X25" s="75">
        <f>W25*Y25</f>
        <v/>
      </c>
      <c r="Y25" s="74">
        <f>VLOOKUP(V25,$B$19:G49,6,0)</f>
        <v/>
      </c>
      <c r="Z25" s="77">
        <f t="array" ref="Z25">IFERROR(INDEX($B$19:$B$41,MATCH(0,IF(($D$19:$D$41=Z$14)*($C$19:$C$41&gt;=Z$18),COUNTIF(Z$18:Z24,$B$19:$B$41),1),0)),"")</f>
        <v/>
      </c>
      <c r="AA25" s="76">
        <f>VLOOKUP(Z25,$B24:$E$42,4,0)</f>
        <v/>
      </c>
      <c r="AB25" s="75">
        <f>AA25*AC25</f>
        <v/>
      </c>
      <c r="AC25" s="74">
        <f>VLOOKUP(Z25,$B$19:I49,6,0)</f>
        <v/>
      </c>
      <c r="AD25" s="77">
        <f t="array" ref="AD25">IFERROR(INDEX($B$19:$B$41,MATCH(0,IF(($D$19:$D$41=AD$14)*($C$19:$C$41&gt;=AD$18),COUNTIF(AD$18:AD24,$B$19:$B$41),1),0)),"")</f>
        <v/>
      </c>
      <c r="AE25" s="76">
        <f>VLOOKUP(AD25,$B24:$E$42,4,0)</f>
        <v/>
      </c>
      <c r="AF25" s="75">
        <f>AE25*AG25</f>
        <v/>
      </c>
      <c r="AG25" s="74">
        <f>VLOOKUP(AD25,$B$19:M49,6,0)</f>
        <v/>
      </c>
      <c r="AH25" s="77">
        <f t="array" ref="AH25">IFERROR(INDEX($B$19:$B$41,MATCH(0,IF(($D$19:$D$41=AH$14)*($C$19:$C$41&gt;=AH$18),COUNTIF(AH$18:AH24,$B$19:$B$41),1),0)),"")</f>
        <v/>
      </c>
      <c r="AI25" s="76">
        <f>VLOOKUP(AH25,$B24:$E$42,4,0)</f>
        <v/>
      </c>
      <c r="AJ25" s="75">
        <f>AI25*AK25</f>
        <v/>
      </c>
      <c r="AK25" s="74">
        <f>VLOOKUP(AH25,$B$19:Q49,6,0)</f>
        <v/>
      </c>
    </row>
    <row r="26">
      <c r="A26" s="90" t="n"/>
      <c r="B26" s="87">
        <f>D26&amp;C26</f>
        <v/>
      </c>
      <c r="C26" s="88">
        <f>C25+1</f>
        <v/>
      </c>
      <c r="D26" s="86" t="inlineStr">
        <is>
          <t>A</t>
        </is>
      </c>
      <c r="E26" s="26" t="n">
        <v>2</v>
      </c>
      <c r="F26" s="84" t="n">
        <v>4</v>
      </c>
      <c r="G26" s="11">
        <f>IF(E26=0,0,F26/E26)</f>
        <v/>
      </c>
      <c r="H26" s="83" t="n"/>
      <c r="I26" s="26" t="n">
        <v>12</v>
      </c>
      <c r="J26" s="82">
        <f>T26</f>
        <v/>
      </c>
      <c r="K26" s="11">
        <f>IF(I26=0,0,J26/I26)</f>
        <v/>
      </c>
      <c r="L26" s="90" t="n"/>
      <c r="M26" s="90" t="n"/>
      <c r="N26" s="90" t="n"/>
      <c r="O26" s="90" t="n"/>
      <c r="P26" s="80">
        <f t="array" ref="P26">SUM(--IF(MMULT(--(ROW(E$17:E25)&gt;=TRANSPOSE(ROW(E$17:E25))),--IF(D$17:D25=H26,E$17:E25,0))&lt;SUMIF(H$18:H26,H26,I$18:I26),1,0))</f>
        <v/>
      </c>
      <c r="Q26" s="79">
        <f t="array" ref="Q26">SUMPRODUCT(--IF(OFFSET(D$17,,,P26+1)=H26,1,0),OFFSET(E$17,,,P26+1),OFFSET(G$17,,,P26+1))-SUMIF(H$18:H25,H26,T$18:T25)</f>
        <v/>
      </c>
      <c r="R26" s="79">
        <f t="array" ref="R26">(SUMIF(H$18:H26,H26,I$18:I26)-SUMPRODUCT(--IF(OFFSET(D$17,,,P26+1)=H26,1,0),OFFSET(E$17,,,P26+1)))*OFFSET(G$17,P26,,,)</f>
        <v/>
      </c>
      <c r="S26" s="79">
        <f>Q26+R26</f>
        <v/>
      </c>
      <c r="T26" s="78">
        <f>IF(SUMIF(H$18:H26,H26,I$18:I26)&gt;SUM(D$18:D26,H26,E$18:E26),MAX(SUMIF(D$18:D26,H26,F$18:F26)-SUMIF(H$18:H25,H26,J$18:J25),0),S26)</f>
        <v/>
      </c>
      <c r="U26" s="90" t="n"/>
      <c r="V26" s="77">
        <f t="array" ref="V26">IFERROR(INDEX($B$19:$B$41,MATCH(0,IF(($D$19:$D$41=V$14)*($C$19:$C$41&gt;=V$18),COUNTIF(V$18:V25,$B$19:$B$41),1),0)),"")</f>
        <v/>
      </c>
      <c r="W26" s="76">
        <f>VLOOKUP(V26,$B25:$E$42,4,0)</f>
        <v/>
      </c>
      <c r="X26" s="75">
        <f>W26*Y26</f>
        <v/>
      </c>
      <c r="Y26" s="74">
        <f>VLOOKUP(V26,$B$19:G49,6,0)</f>
        <v/>
      </c>
      <c r="Z26" s="77">
        <f t="array" ref="Z26">IFERROR(INDEX($B$19:$B$41,MATCH(0,IF(($D$19:$D$41=Z$14)*($C$19:$C$41&gt;=Z$18),COUNTIF(Z$18:Z25,$B$19:$B$41),1),0)),"")</f>
        <v/>
      </c>
      <c r="AA26" s="76">
        <f>VLOOKUP(Z26,$B25:$E$42,4,0)</f>
        <v/>
      </c>
      <c r="AB26" s="75">
        <f>AA26*AC26</f>
        <v/>
      </c>
      <c r="AC26" s="74">
        <f>VLOOKUP(Z26,$B$19:I49,6,0)</f>
        <v/>
      </c>
      <c r="AD26" s="77">
        <f t="array" ref="AD26">IFERROR(INDEX($B$19:$B$41,MATCH(0,IF(($D$19:$D$41=AD$14)*($C$19:$C$41&gt;=AD$18),COUNTIF(AD$18:AD25,$B$19:$B$41),1),0)),"")</f>
        <v/>
      </c>
      <c r="AE26" s="76">
        <f>VLOOKUP(AD26,$B25:$E$42,4,0)</f>
        <v/>
      </c>
      <c r="AF26" s="75">
        <f>AE26*AG26</f>
        <v/>
      </c>
      <c r="AG26" s="74">
        <f>VLOOKUP(AD26,$B$19:M49,6,0)</f>
        <v/>
      </c>
      <c r="AH26" s="77">
        <f t="array" ref="AH26">IFERROR(INDEX($B$19:$B$41,MATCH(0,IF(($D$19:$D$41=AH$14)*($C$19:$C$41&gt;=AH$18),COUNTIF(AH$18:AH25,$B$19:$B$41),1),0)),"")</f>
        <v/>
      </c>
      <c r="AI26" s="76">
        <f>VLOOKUP(AH26,$B25:$E$42,4,0)</f>
        <v/>
      </c>
      <c r="AJ26" s="75">
        <f>AI26*AK26</f>
        <v/>
      </c>
      <c r="AK26" s="74">
        <f>VLOOKUP(AH26,$B$19:Q49,6,0)</f>
        <v/>
      </c>
    </row>
    <row r="27">
      <c r="A27" s="90" t="n"/>
      <c r="B27" s="87">
        <f>D27&amp;C27</f>
        <v/>
      </c>
      <c r="C27" s="88">
        <f>C26+1</f>
        <v/>
      </c>
      <c r="D27" s="86" t="inlineStr">
        <is>
          <t>A</t>
        </is>
      </c>
      <c r="E27" s="26" t="n">
        <v>1</v>
      </c>
      <c r="F27" s="84" t="n">
        <v>10</v>
      </c>
      <c r="G27" s="11">
        <f>IF(E27=0,0,F27/E27)</f>
        <v/>
      </c>
      <c r="H27" s="83" t="n"/>
      <c r="I27" s="26" t="n">
        <v>12</v>
      </c>
      <c r="J27" s="82">
        <f>T27</f>
        <v/>
      </c>
      <c r="K27" s="11">
        <f>IF(I27=0,0,J27/I27)</f>
        <v/>
      </c>
      <c r="L27" s="90" t="n"/>
      <c r="M27" s="90" t="n"/>
      <c r="N27" s="90" t="n"/>
      <c r="O27" s="90" t="n"/>
      <c r="P27" s="80">
        <f t="array" ref="P27">SUM(--IF(MMULT(--(ROW(E$17:E26)&gt;=TRANSPOSE(ROW(E$17:E26))),--IF(D$17:D26=H27,E$17:E26,0))&lt;SUMIF(H$18:H27,H27,I$18:I27),1,0))</f>
        <v/>
      </c>
      <c r="Q27" s="79">
        <f t="array" ref="Q27">SUMPRODUCT(--IF(OFFSET(D$17,,,P27+1)=H27,1,0),OFFSET(E$17,,,P27+1),OFFSET(G$17,,,P27+1))-SUMIF(H$18:H26,H27,T$18:T26)</f>
        <v/>
      </c>
      <c r="R27" s="79">
        <f t="array" ref="R27">(SUMIF(H$18:H27,H27,I$18:I27)-SUMPRODUCT(--IF(OFFSET(D$17,,,P27+1)=H27,1,0),OFFSET(E$17,,,P27+1)))*OFFSET(G$17,P27,,,)</f>
        <v/>
      </c>
      <c r="S27" s="79">
        <f>Q27+R27</f>
        <v/>
      </c>
      <c r="T27" s="78">
        <f>IF(SUMIF(H$18:H27,H27,I$18:I27)&gt;SUM(D$18:D27,H27,E$18:E27),MAX(SUMIF(D$18:D27,H27,F$18:F27)-SUMIF(H$18:H26,H27,J$18:J26),0),S27)</f>
        <v/>
      </c>
      <c r="U27" s="90" t="n"/>
      <c r="V27" s="77">
        <f t="array" ref="V27">IFERROR(INDEX($B$19:$B$41,MATCH(0,IF(($D$19:$D$41=V$14)*($C$19:$C$41&gt;=V$18),COUNTIF(V$18:V26,$B$19:$B$41),1),0)),"")</f>
        <v/>
      </c>
      <c r="W27" s="76">
        <f>VLOOKUP(V27,$B26:$E$42,4,0)</f>
        <v/>
      </c>
      <c r="X27" s="75">
        <f>W27*Y27</f>
        <v/>
      </c>
      <c r="Y27" s="74">
        <f>VLOOKUP(V27,$B$19:G49,6,0)</f>
        <v/>
      </c>
      <c r="Z27" s="77">
        <f t="array" ref="Z27">IFERROR(INDEX($B$19:$B$41,MATCH(0,IF(($D$19:$D$41=Z$14)*($C$19:$C$41&gt;=Z$18),COUNTIF(Z$18:Z26,$B$19:$B$41),1),0)),"")</f>
        <v/>
      </c>
      <c r="AA27" s="76">
        <f>VLOOKUP(Z27,$B26:$E$42,4,0)</f>
        <v/>
      </c>
      <c r="AB27" s="75">
        <f>AA27*AC27</f>
        <v/>
      </c>
      <c r="AC27" s="74">
        <f>VLOOKUP(Z27,$B$19:I49,6,0)</f>
        <v/>
      </c>
      <c r="AD27" s="77">
        <f t="array" ref="AD27">IFERROR(INDEX($B$19:$B$41,MATCH(0,IF(($D$19:$D$41=AD$14)*($C$19:$C$41&gt;=AD$18),COUNTIF(AD$18:AD26,$B$19:$B$41),1),0)),"")</f>
        <v/>
      </c>
      <c r="AE27" s="76">
        <f>VLOOKUP(AD27,$B26:$E$42,4,0)</f>
        <v/>
      </c>
      <c r="AF27" s="75">
        <f>AE27*AG27</f>
        <v/>
      </c>
      <c r="AG27" s="74">
        <f>VLOOKUP(AD27,$B$19:M49,6,0)</f>
        <v/>
      </c>
      <c r="AH27" s="77">
        <f t="array" ref="AH27">IFERROR(INDEX($B$19:$B$41,MATCH(0,IF(($D$19:$D$41=AH$14)*($C$19:$C$41&gt;=AH$18),COUNTIF(AH$18:AH26,$B$19:$B$41),1),0)),"")</f>
        <v/>
      </c>
      <c r="AI27" s="76">
        <f>VLOOKUP(AH27,$B26:$E$42,4,0)</f>
        <v/>
      </c>
      <c r="AJ27" s="75">
        <f>AI27*AK27</f>
        <v/>
      </c>
      <c r="AK27" s="74">
        <f>VLOOKUP(AH27,$B$19:Q49,6,0)</f>
        <v/>
      </c>
    </row>
    <row r="28">
      <c r="A28" s="90" t="n"/>
      <c r="B28" s="87">
        <f>D28&amp;C28</f>
        <v/>
      </c>
      <c r="C28" s="88">
        <f>C27+1</f>
        <v/>
      </c>
      <c r="D28" s="86" t="inlineStr">
        <is>
          <t>A</t>
        </is>
      </c>
      <c r="E28" s="26" t="n">
        <v>12</v>
      </c>
      <c r="F28" s="84" t="n">
        <v>0</v>
      </c>
      <c r="G28" s="11">
        <f>IF(E28=0,0,F28/E28)</f>
        <v/>
      </c>
      <c r="H28" s="83" t="n"/>
      <c r="I28" s="26" t="n">
        <v>12</v>
      </c>
      <c r="J28" s="82">
        <f>T28</f>
        <v/>
      </c>
      <c r="K28" s="11">
        <f>IF(I28=0,0,J28/I28)</f>
        <v/>
      </c>
      <c r="L28" s="90" t="n"/>
      <c r="M28" s="90" t="n"/>
      <c r="N28" s="90" t="n"/>
      <c r="O28" s="90" t="n"/>
      <c r="P28" s="80">
        <f t="array" ref="P28">SUM(--IF(MMULT(--(ROW(E$17:E27)&gt;=TRANSPOSE(ROW(E$17:E27))),--IF(D$17:D27=H28,E$17:E27,0))&lt;SUMIF(H$18:H28,H28,I$18:I28),1,0))</f>
        <v/>
      </c>
      <c r="Q28" s="79">
        <f t="array" ref="Q28">SUMPRODUCT(--IF(OFFSET(D$17,,,P28+1)=H28,1,0),OFFSET(E$17,,,P28+1),OFFSET(G$17,,,P28+1))-SUMIF(H$18:H27,H28,T$18:T27)</f>
        <v/>
      </c>
      <c r="R28" s="79">
        <f t="array" ref="R28">(SUMIF(H$18:H28,H28,I$18:I28)-SUMPRODUCT(--IF(OFFSET(D$17,,,P28+1)=H28,1,0),OFFSET(E$17,,,P28+1)))*OFFSET(G$17,P28,,,)</f>
        <v/>
      </c>
      <c r="S28" s="79">
        <f>Q28+R28</f>
        <v/>
      </c>
      <c r="T28" s="78">
        <f>IF(SUMIF(H$18:H28,H28,I$18:I28)&gt;SUM(D$18:D28,H28,E$18:E28),MAX(SUMIF(D$18:D28,H28,F$18:F28)-SUMIF(H$18:H27,H28,J$18:J27),0),S28)</f>
        <v/>
      </c>
      <c r="U28" s="90" t="n"/>
      <c r="V28" s="77">
        <f t="array" ref="V28">IFERROR(INDEX($B$19:$B$41,MATCH(0,IF(($D$19:$D$41=V$14)*($C$19:$C$41&gt;=V$18),COUNTIF(V$18:V27,$B$19:$B$41),1),0)),"")</f>
        <v/>
      </c>
      <c r="W28" s="76">
        <f>VLOOKUP(V28,$B27:$E$42,4,0)</f>
        <v/>
      </c>
      <c r="X28" s="75">
        <f>W28*Y28</f>
        <v/>
      </c>
      <c r="Y28" s="74">
        <f>VLOOKUP(V28,$B$19:G49,6,0)</f>
        <v/>
      </c>
      <c r="Z28" s="77">
        <f t="array" ref="Z28">IFERROR(INDEX($B$19:$B$41,MATCH(0,IF(($D$19:$D$41=Z$14)*($C$19:$C$41&gt;=Z$18),COUNTIF(Z$18:Z27,$B$19:$B$41),1),0)),"")</f>
        <v/>
      </c>
      <c r="AA28" s="76">
        <f>VLOOKUP(Z28,$B27:$E$42,4,0)</f>
        <v/>
      </c>
      <c r="AB28" s="75">
        <f>AA28*AC28</f>
        <v/>
      </c>
      <c r="AC28" s="74">
        <f>VLOOKUP(Z28,$B$19:I49,6,0)</f>
        <v/>
      </c>
      <c r="AD28" s="77">
        <f t="array" ref="AD28">IFERROR(INDEX($B$19:$B$41,MATCH(0,IF(($D$19:$D$41=AD$14)*($C$19:$C$41&gt;=AD$18),COUNTIF(AD$18:AD27,$B$19:$B$41),1),0)),"")</f>
        <v/>
      </c>
      <c r="AE28" s="76">
        <f>VLOOKUP(AD28,$B27:$E$42,4,0)</f>
        <v/>
      </c>
      <c r="AF28" s="75">
        <f>AE28*AG28</f>
        <v/>
      </c>
      <c r="AG28" s="74">
        <f>VLOOKUP(AD28,$B$19:M49,6,0)</f>
        <v/>
      </c>
      <c r="AH28" s="77">
        <f t="array" ref="AH28">IFERROR(INDEX($B$19:$B$41,MATCH(0,IF(($D$19:$D$41=AH$14)*($C$19:$C$41&gt;=AH$18),COUNTIF(AH$18:AH27,$B$19:$B$41),1),0)),"")</f>
        <v/>
      </c>
      <c r="AI28" s="76">
        <f>VLOOKUP(AH28,$B27:$E$42,4,0)</f>
        <v/>
      </c>
      <c r="AJ28" s="75">
        <f>AI28*AK28</f>
        <v/>
      </c>
      <c r="AK28" s="74">
        <f>VLOOKUP(AH28,$B$19:Q49,6,0)</f>
        <v/>
      </c>
    </row>
    <row r="29">
      <c r="A29" s="90" t="n"/>
      <c r="B29" s="87">
        <f>D29&amp;C29</f>
        <v/>
      </c>
      <c r="C29" s="88">
        <f>C28+1</f>
        <v/>
      </c>
      <c r="D29" s="86" t="inlineStr">
        <is>
          <t>A</t>
        </is>
      </c>
      <c r="E29" s="26" t="n">
        <v>0</v>
      </c>
      <c r="F29" s="84" t="n">
        <v>0</v>
      </c>
      <c r="G29" s="11">
        <f>IF(E29=0,0,F29/E29)</f>
        <v/>
      </c>
      <c r="H29" s="83" t="inlineStr">
        <is>
          <t>B</t>
        </is>
      </c>
      <c r="I29" s="26" t="n">
        <v>1</v>
      </c>
      <c r="J29" s="82">
        <f>T29</f>
        <v/>
      </c>
      <c r="K29" s="11">
        <f>IF(I29=0,0,J29/I29)</f>
        <v/>
      </c>
      <c r="L29" s="90" t="n"/>
      <c r="M29" s="90" t="n"/>
      <c r="N29" s="90" t="n"/>
      <c r="O29" s="90" t="n"/>
      <c r="P29" s="80">
        <f t="array" ref="P29">SUM(--IF(MMULT(--(ROW(E$17:E28)&gt;=TRANSPOSE(ROW(E$17:E28))),--IF(D$17:D28=H29,E$17:E28,0))&lt;SUMIF(H$18:H29,H29,I$18:I29),1,0))</f>
        <v/>
      </c>
      <c r="Q29" s="79">
        <f t="array" ref="Q29">SUMPRODUCT(--IF(OFFSET(D$17,,,P29+1)=H29,1,0),OFFSET(E$17,,,P29+1),OFFSET(G$17,,,P29+1))-SUMIF(H$18:H28,H29,T$18:T28)</f>
        <v/>
      </c>
      <c r="R29" s="79">
        <f t="array" ref="R29">(SUMIF(H$18:H29,H29,I$18:I29)-SUMPRODUCT(--IF(OFFSET(D$17,,,P29+1)=H29,1,0),OFFSET(E$17,,,P29+1)))*OFFSET(G$17,P29,,,)</f>
        <v/>
      </c>
      <c r="S29" s="79">
        <f>Q29+R29</f>
        <v/>
      </c>
      <c r="T29" s="78">
        <f>IF(SUMIF(H$18:H29,H29,I$18:I29)&gt;SUM(D$18:D29,H29,E$18:E29),MAX(SUMIF(D$18:D29,H29,F$18:F29)-SUMIF(H$18:H28,H29,J$18:J28),0),S29)</f>
        <v/>
      </c>
      <c r="U29" s="90" t="n"/>
      <c r="V29" s="77">
        <f t="array" ref="V29">IFERROR(INDEX($B$19:$B$41,MATCH(0,IF(($D$19:$D$41=V$14)*($C$19:$C$41&gt;=V$18),COUNTIF(V$18:V28,$B$19:$B$41),1),0)),"")</f>
        <v/>
      </c>
      <c r="W29" s="76">
        <f>VLOOKUP(V29,$B28:$E$42,4,0)</f>
        <v/>
      </c>
      <c r="X29" s="75">
        <f>W29*Y29</f>
        <v/>
      </c>
      <c r="Y29" s="74">
        <f>VLOOKUP(V29,$B$19:G49,6,0)</f>
        <v/>
      </c>
      <c r="Z29" s="77">
        <f t="array" ref="Z29">IFERROR(INDEX($B$19:$B$41,MATCH(0,IF(($D$19:$D$41=Z$14)*($C$19:$C$41&gt;=Z$18),COUNTIF(Z$18:Z28,$B$19:$B$41),1),0)),"")</f>
        <v/>
      </c>
      <c r="AA29" s="76">
        <f>VLOOKUP(Z29,$B28:$E$42,4,0)</f>
        <v/>
      </c>
      <c r="AB29" s="75">
        <f>AA29*AC29</f>
        <v/>
      </c>
      <c r="AC29" s="74">
        <f>VLOOKUP(Z29,$B$19:I49,6,0)</f>
        <v/>
      </c>
      <c r="AD29" s="77">
        <f t="array" ref="AD29">IFERROR(INDEX($B$19:$B$41,MATCH(0,IF(($D$19:$D$41=AD$14)*($C$19:$C$41&gt;=AD$18),COUNTIF(AD$18:AD28,$B$19:$B$41),1),0)),"")</f>
        <v/>
      </c>
      <c r="AE29" s="76">
        <f>VLOOKUP(AD29,$B28:$E$42,4,0)</f>
        <v/>
      </c>
      <c r="AF29" s="75">
        <f>AE29*AG29</f>
        <v/>
      </c>
      <c r="AG29" s="74">
        <f>VLOOKUP(AD29,$B$19:M49,6,0)</f>
        <v/>
      </c>
      <c r="AH29" s="77">
        <f t="array" ref="AH29">IFERROR(INDEX($B$19:$B$41,MATCH(0,IF(($D$19:$D$41=AH$14)*($C$19:$C$41&gt;=AH$18),COUNTIF(AH$18:AH28,$B$19:$B$41),1),0)),"")</f>
        <v/>
      </c>
      <c r="AI29" s="76">
        <f>VLOOKUP(AH29,$B28:$E$42,4,0)</f>
        <v/>
      </c>
      <c r="AJ29" s="75">
        <f>AI29*AK29</f>
        <v/>
      </c>
      <c r="AK29" s="74">
        <f>VLOOKUP(AH29,$B$19:Q49,6,0)</f>
        <v/>
      </c>
    </row>
    <row r="30">
      <c r="A30" s="90" t="n"/>
      <c r="B30" s="87">
        <f>D30&amp;C30</f>
        <v/>
      </c>
      <c r="C30" s="88">
        <f>C29+1</f>
        <v/>
      </c>
      <c r="D30" s="86" t="inlineStr">
        <is>
          <t>A</t>
        </is>
      </c>
      <c r="E30" s="26" t="n">
        <v>0</v>
      </c>
      <c r="F30" s="84" t="n">
        <v>0</v>
      </c>
      <c r="G30" s="11">
        <f>IF(E30=0,0,F30/E30)</f>
        <v/>
      </c>
      <c r="H30" s="83" t="n"/>
      <c r="I30" s="26" t="n"/>
      <c r="J30" s="82">
        <f>T30</f>
        <v/>
      </c>
      <c r="K30" s="11">
        <f>IF(I30=0,0,J30/I30)</f>
        <v/>
      </c>
      <c r="L30" s="90" t="n"/>
      <c r="M30" s="90" t="n"/>
      <c r="N30" s="90" t="n"/>
      <c r="O30" s="90" t="n"/>
      <c r="P30" s="80">
        <f t="array" ref="P30">SUM(--IF(MMULT(--(ROW(E$17:E29)&gt;=TRANSPOSE(ROW(E$17:E29))),--IF(D$17:D29=H30,E$17:E29,0))&lt;SUMIF(H$18:H30,H30,I$18:I30),1,0))</f>
        <v/>
      </c>
      <c r="Q30" s="79">
        <f t="array" ref="Q30">SUMPRODUCT(--IF(OFFSET(D$17,,,P30+1)=H30,1,0),OFFSET(E$17,,,P30+1),OFFSET(G$17,,,P30+1))-SUMIF(H$18:H29,H30,T$18:T29)</f>
        <v/>
      </c>
      <c r="R30" s="79">
        <f t="array" ref="R30">(SUMIF(H$18:H30,H30,I$18:I30)-SUMPRODUCT(--IF(OFFSET(D$17,,,P30+1)=H30,1,0),OFFSET(E$17,,,P30+1)))*OFFSET(G$17,P30,,,)</f>
        <v/>
      </c>
      <c r="S30" s="79">
        <f>Q30+R30</f>
        <v/>
      </c>
      <c r="T30" s="78">
        <f>IF(SUMIF(H$18:H30,H30,I$18:I30)&gt;SUM(D$18:D30,H30,E$18:E30),MAX(SUMIF(D$18:D30,H30,F$18:F30)-SUMIF(H$18:H29,H30,J$18:J29),0),S30)</f>
        <v/>
      </c>
      <c r="U30" s="90" t="n"/>
      <c r="V30" s="77">
        <f t="array" ref="V30">IFERROR(INDEX($B$19:$B$41,MATCH(0,IF(($D$19:$D$41=V$14)*($C$19:$C$41&gt;=V$18),COUNTIF(V$18:V29,$B$19:$B$41),1),0)),"")</f>
        <v/>
      </c>
      <c r="W30" s="76">
        <f>VLOOKUP(V30,$B29:$E$42,4,0)</f>
        <v/>
      </c>
      <c r="X30" s="75">
        <f>W30*Y30</f>
        <v/>
      </c>
      <c r="Y30" s="74">
        <f>VLOOKUP(V30,$B$19:G49,6,0)</f>
        <v/>
      </c>
      <c r="Z30" s="77">
        <f t="array" ref="Z30">IFERROR(INDEX($B$19:$B$41,MATCH(0,IF(($D$19:$D$41=Z$14)*($C$19:$C$41&gt;=Z$18),COUNTIF(Z$18:Z29,$B$19:$B$41),1),0)),"")</f>
        <v/>
      </c>
      <c r="AA30" s="76">
        <f>VLOOKUP(Z30,$B29:$E$42,4,0)</f>
        <v/>
      </c>
      <c r="AB30" s="75">
        <f>AA30*AC30</f>
        <v/>
      </c>
      <c r="AC30" s="74">
        <f>VLOOKUP(Z30,$B$19:I49,6,0)</f>
        <v/>
      </c>
      <c r="AD30" s="77">
        <f t="array" ref="AD30">IFERROR(INDEX($B$19:$B$41,MATCH(0,IF(($D$19:$D$41=AD$14)*($C$19:$C$41&gt;=AD$18),COUNTIF(AD$18:AD29,$B$19:$B$41),1),0)),"")</f>
        <v/>
      </c>
      <c r="AE30" s="76">
        <f>VLOOKUP(AD30,$B29:$E$42,4,0)</f>
        <v/>
      </c>
      <c r="AF30" s="75">
        <f>AE30*AG30</f>
        <v/>
      </c>
      <c r="AG30" s="74">
        <f>VLOOKUP(AD30,$B$19:M49,6,0)</f>
        <v/>
      </c>
      <c r="AH30" s="77">
        <f t="array" ref="AH30">IFERROR(INDEX($B$19:$B$41,MATCH(0,IF(($D$19:$D$41=AH$14)*($C$19:$C$41&gt;=AH$18),COUNTIF(AH$18:AH29,$B$19:$B$41),1),0)),"")</f>
        <v/>
      </c>
      <c r="AI30" s="76">
        <f>VLOOKUP(AH30,$B29:$E$42,4,0)</f>
        <v/>
      </c>
      <c r="AJ30" s="75">
        <f>AI30*AK30</f>
        <v/>
      </c>
      <c r="AK30" s="74">
        <f>VLOOKUP(AH30,$B$19:Q49,6,0)</f>
        <v/>
      </c>
    </row>
    <row r="31">
      <c r="A31" s="90" t="n"/>
      <c r="B31" s="87">
        <f>D31&amp;C31</f>
        <v/>
      </c>
      <c r="C31" s="88">
        <f>C30+1</f>
        <v/>
      </c>
      <c r="D31" s="86" t="inlineStr">
        <is>
          <t>A</t>
        </is>
      </c>
      <c r="E31" s="26" t="n">
        <v>0</v>
      </c>
      <c r="F31" s="84" t="n">
        <v>0</v>
      </c>
      <c r="G31" s="11">
        <f>IF(E31=0,0,F31/E31)</f>
        <v/>
      </c>
      <c r="H31" s="83" t="n"/>
      <c r="I31" s="26" t="n"/>
      <c r="J31" s="82">
        <f>T31</f>
        <v/>
      </c>
      <c r="K31" s="11">
        <f>IF(I31=0,0,J31/I31)</f>
        <v/>
      </c>
      <c r="L31" s="90" t="n"/>
      <c r="M31" s="90" t="n"/>
      <c r="N31" s="90" t="n"/>
      <c r="O31" s="90" t="n"/>
      <c r="P31" s="80">
        <f t="array" ref="P31">SUM(--IF(MMULT(--(ROW(E$17:E30)&gt;=TRANSPOSE(ROW(E$17:E30))),--IF(D$17:D30=H31,E$17:E30,0))&lt;SUMIF(H$18:H31,H31,I$18:I31),1,0))</f>
        <v/>
      </c>
      <c r="Q31" s="79">
        <f t="array" ref="Q31">SUMPRODUCT(--IF(OFFSET(D$17,,,P31+1)=H31,1,0),OFFSET(E$17,,,P31+1),OFFSET(G$17,,,P31+1))-SUMIF(H$18:H30,H31,T$18:T30)</f>
        <v/>
      </c>
      <c r="R31" s="79">
        <f t="array" ref="R31">(SUMIF(H$18:H31,H31,I$18:I31)-SUMPRODUCT(--IF(OFFSET(D$17,,,P31+1)=H31,1,0),OFFSET(E$17,,,P31+1)))*OFFSET(G$17,P31,,,)</f>
        <v/>
      </c>
      <c r="S31" s="79">
        <f>Q31+R31</f>
        <v/>
      </c>
      <c r="T31" s="78">
        <f>IF(SUMIF(H$18:H31,H31,I$18:I31)&gt;SUM(D$18:D31,H31,E$18:E31),MAX(SUMIF(D$18:D31,H31,F$18:F31)-SUMIF(H$18:H30,H31,J$18:J30),0),S31)</f>
        <v/>
      </c>
      <c r="U31" s="90" t="n"/>
      <c r="V31" s="77">
        <f t="array" ref="V31">IFERROR(INDEX($B$19:$B$41,MATCH(0,IF(($D$19:$D$41=V$14)*($C$19:$C$41&gt;=V$18),COUNTIF(V$18:V30,$B$19:$B$41),1),0)),"")</f>
        <v/>
      </c>
      <c r="W31" s="76">
        <f>VLOOKUP(V31,$B30:$E$42,4,0)</f>
        <v/>
      </c>
      <c r="X31" s="75">
        <f>W31*Y31</f>
        <v/>
      </c>
      <c r="Y31" s="74">
        <f>VLOOKUP(V31,$B$19:G49,6,0)</f>
        <v/>
      </c>
      <c r="Z31" s="77">
        <f t="array" ref="Z31">IFERROR(INDEX($B$19:$B$41,MATCH(0,IF(($D$19:$D$41=Z$14)*($C$19:$C$41&gt;=Z$18),COUNTIF(Z$18:Z30,$B$19:$B$41),1),0)),"")</f>
        <v/>
      </c>
      <c r="AA31" s="76">
        <f>VLOOKUP(Z31,$B30:$E$42,4,0)</f>
        <v/>
      </c>
      <c r="AB31" s="75">
        <f>AA31*AC31</f>
        <v/>
      </c>
      <c r="AC31" s="74">
        <f>VLOOKUP(Z31,$B$19:I49,6,0)</f>
        <v/>
      </c>
      <c r="AD31" s="77">
        <f t="array" ref="AD31">IFERROR(INDEX($B$19:$B$41,MATCH(0,IF(($D$19:$D$41=AD$14)*($C$19:$C$41&gt;=AD$18),COUNTIF(AD$18:AD30,$B$19:$B$41),1),0)),"")</f>
        <v/>
      </c>
      <c r="AE31" s="76">
        <f>VLOOKUP(AD31,$B30:$E$42,4,0)</f>
        <v/>
      </c>
      <c r="AF31" s="75">
        <f>AE31*AG31</f>
        <v/>
      </c>
      <c r="AG31" s="74">
        <f>VLOOKUP(AD31,$B$19:M49,6,0)</f>
        <v/>
      </c>
      <c r="AH31" s="77">
        <f t="array" ref="AH31">IFERROR(INDEX($B$19:$B$41,MATCH(0,IF(($D$19:$D$41=AH$14)*($C$19:$C$41&gt;=AH$18),COUNTIF(AH$18:AH30,$B$19:$B$41),1),0)),"")</f>
        <v/>
      </c>
      <c r="AI31" s="76">
        <f>VLOOKUP(AH31,$B30:$E$42,4,0)</f>
        <v/>
      </c>
      <c r="AJ31" s="75">
        <f>AI31*AK31</f>
        <v/>
      </c>
      <c r="AK31" s="74">
        <f>VLOOKUP(AH31,$B$19:Q49,6,0)</f>
        <v/>
      </c>
    </row>
    <row r="32">
      <c r="A32" s="90" t="n"/>
      <c r="B32" s="87">
        <f>D32&amp;C32</f>
        <v/>
      </c>
      <c r="C32" s="88">
        <f>C31+1</f>
        <v/>
      </c>
      <c r="D32" s="86" t="inlineStr">
        <is>
          <t>A</t>
        </is>
      </c>
      <c r="E32" s="26" t="n">
        <v>0</v>
      </c>
      <c r="F32" s="84" t="n">
        <v>0</v>
      </c>
      <c r="G32" s="11">
        <f>IF(E32=0,0,F32/E32)</f>
        <v/>
      </c>
      <c r="H32" s="83" t="n"/>
      <c r="I32" s="26" t="n"/>
      <c r="J32" s="82">
        <f>T32</f>
        <v/>
      </c>
      <c r="K32" s="11">
        <f>IF(I32=0,0,J32/I32)</f>
        <v/>
      </c>
      <c r="L32" s="90" t="n"/>
      <c r="M32" s="90" t="n"/>
      <c r="N32" s="90" t="n"/>
      <c r="O32" s="90" t="n"/>
      <c r="P32" s="80">
        <f t="array" ref="P32">SUM(--IF(MMULT(--(ROW(E$17:E31)&gt;=TRANSPOSE(ROW(E$17:E31))),--IF(D$17:D31=H32,E$17:E31,0))&lt;SUMIF(H$18:H32,H32,I$18:I32),1,0))</f>
        <v/>
      </c>
      <c r="Q32" s="79">
        <f t="array" ref="Q32">SUMPRODUCT(--IF(OFFSET(D$17,,,P32+1)=H32,1,0),OFFSET(E$17,,,P32+1),OFFSET(G$17,,,P32+1))-SUMIF(H$18:H31,H32,T$18:T31)</f>
        <v/>
      </c>
      <c r="R32" s="79">
        <f t="array" ref="R32">(SUMIF(H$18:H32,H32,I$18:I32)-SUMPRODUCT(--IF(OFFSET(D$17,,,P32+1)=H32,1,0),OFFSET(E$17,,,P32+1)))*OFFSET(G$17,P32,,,)</f>
        <v/>
      </c>
      <c r="S32" s="79">
        <f>Q32+R32</f>
        <v/>
      </c>
      <c r="T32" s="78">
        <f>IF(SUMIF(H$18:H32,H32,I$18:I32)&gt;SUM(D$18:D32,H32,E$18:E32),MAX(SUMIF(D$18:D32,H32,F$18:F32)-SUMIF(H$18:H31,H32,J$18:J31),0),S32)</f>
        <v/>
      </c>
      <c r="U32" s="90" t="n"/>
      <c r="V32" s="77">
        <f t="array" ref="V32">IFERROR(INDEX($B$19:$B$41,MATCH(0,IF(($D$19:$D$41=V$14)*($C$19:$C$41&gt;=V$18),COUNTIF(V$18:V31,$B$19:$B$41),1),0)),"")</f>
        <v/>
      </c>
      <c r="W32" s="76">
        <f>VLOOKUP(V32,$B31:$E$42,4,0)</f>
        <v/>
      </c>
      <c r="X32" s="75">
        <f>W32*Y32</f>
        <v/>
      </c>
      <c r="Y32" s="74">
        <f>VLOOKUP(V32,$B$19:G49,6,0)</f>
        <v/>
      </c>
      <c r="Z32" s="77">
        <f t="array" ref="Z32">IFERROR(INDEX($B$19:$B$41,MATCH(0,IF(($D$19:$D$41=Z$14)*($C$19:$C$41&gt;=Z$18),COUNTIF(Z$18:Z31,$B$19:$B$41),1),0)),"")</f>
        <v/>
      </c>
      <c r="AA32" s="76">
        <f>VLOOKUP(Z32,$B31:$E$42,4,0)</f>
        <v/>
      </c>
      <c r="AB32" s="75">
        <f>AA32*AC32</f>
        <v/>
      </c>
      <c r="AC32" s="74">
        <f>VLOOKUP(Z32,$B$19:I49,6,0)</f>
        <v/>
      </c>
      <c r="AD32" s="77">
        <f t="array" ref="AD32">IFERROR(INDEX($B$19:$B$41,MATCH(0,IF(($D$19:$D$41=AD$14)*($C$19:$C$41&gt;=AD$18),COUNTIF(AD$18:AD31,$B$19:$B$41),1),0)),"")</f>
        <v/>
      </c>
      <c r="AE32" s="76">
        <f>VLOOKUP(AD32,$B31:$E$42,4,0)</f>
        <v/>
      </c>
      <c r="AF32" s="75">
        <f>AE32*AG32</f>
        <v/>
      </c>
      <c r="AG32" s="74">
        <f>VLOOKUP(AD32,$B$19:M49,6,0)</f>
        <v/>
      </c>
      <c r="AH32" s="77">
        <f t="array" ref="AH32">IFERROR(INDEX($B$19:$B$41,MATCH(0,IF(($D$19:$D$41=AH$14)*($C$19:$C$41&gt;=AH$18),COUNTIF(AH$18:AH31,$B$19:$B$41),1),0)),"")</f>
        <v/>
      </c>
      <c r="AI32" s="76">
        <f>VLOOKUP(AH32,$B31:$E$42,4,0)</f>
        <v/>
      </c>
      <c r="AJ32" s="75">
        <f>AI32*AK32</f>
        <v/>
      </c>
      <c r="AK32" s="74">
        <f>VLOOKUP(AH32,$B$19:Q49,6,0)</f>
        <v/>
      </c>
    </row>
    <row r="33">
      <c r="A33" s="90" t="n"/>
      <c r="B33" s="87">
        <f>D33&amp;C33</f>
        <v/>
      </c>
      <c r="C33" s="88">
        <f>C32+1</f>
        <v/>
      </c>
      <c r="D33" s="86" t="inlineStr">
        <is>
          <t>C</t>
        </is>
      </c>
      <c r="E33" s="26" t="n">
        <v>10</v>
      </c>
      <c r="F33" s="84" t="n">
        <v>150</v>
      </c>
      <c r="G33" s="11">
        <f>IF(E33=0,0,F33/E33)</f>
        <v/>
      </c>
      <c r="H33" s="83" t="n"/>
      <c r="I33" s="26" t="n"/>
      <c r="J33" s="82">
        <f>T33</f>
        <v/>
      </c>
      <c r="K33" s="11">
        <f>IF(I33=0,0,J33/I33)</f>
        <v/>
      </c>
      <c r="L33" s="90" t="n"/>
      <c r="M33" s="90" t="n"/>
      <c r="N33" s="90" t="n"/>
      <c r="O33" s="90" t="n"/>
      <c r="P33" s="80">
        <f t="array" ref="P33">SUM(--IF(MMULT(--(ROW(E$17:E32)&gt;=TRANSPOSE(ROW(E$17:E32))),--IF(D$17:D32=H33,E$17:E32,0))&lt;SUMIF(H$18:H33,H33,I$18:I33),1,0))</f>
        <v/>
      </c>
      <c r="Q33" s="79">
        <f t="array" ref="Q33">SUMPRODUCT(--IF(OFFSET(D$17,,,P33+1)=H33,1,0),OFFSET(E$17,,,P33+1),OFFSET(G$17,,,P33+1))-SUMIF(H$18:H32,H33,T$18:T32)</f>
        <v/>
      </c>
      <c r="R33" s="79">
        <f t="array" ref="R33">(SUMIF(H$18:H33,H33,I$18:I33)-SUMPRODUCT(--IF(OFFSET(D$17,,,P33+1)=H33,1,0),OFFSET(E$17,,,P33+1)))*OFFSET(G$17,P33,,,)</f>
        <v/>
      </c>
      <c r="S33" s="79">
        <f>Q33+R33</f>
        <v/>
      </c>
      <c r="T33" s="78">
        <f>IF(SUMIF(H$18:H33,H33,I$18:I33)&gt;SUM(D$18:D33,H33,E$18:E33),MAX(SUMIF(D$18:D33,H33,F$18:F33)-SUMIF(H$18:H32,H33,J$18:J32),0),S33)</f>
        <v/>
      </c>
      <c r="U33" s="90" t="n"/>
      <c r="V33" s="77">
        <f t="array" ref="V33">IFERROR(INDEX($B$19:$B$41,MATCH(0,IF(($D$19:$D$41=V$14)*($C$19:$C$41&gt;=V$18),COUNTIF(V$18:V32,$B$19:$B$41),1),0)),"")</f>
        <v/>
      </c>
      <c r="W33" s="76">
        <f>VLOOKUP(V33,$B32:$E$42,4,0)</f>
        <v/>
      </c>
      <c r="X33" s="75">
        <f>W33*Y33</f>
        <v/>
      </c>
      <c r="Y33" s="74">
        <f>VLOOKUP(V33,$B$19:G49,6,0)</f>
        <v/>
      </c>
      <c r="Z33" s="77">
        <f t="array" ref="Z33">IFERROR(INDEX($B$19:$B$41,MATCH(0,IF(($D$19:$D$41=Z$14)*($C$19:$C$41&gt;=Z$18),COUNTIF(Z$18:Z32,$B$19:$B$41),1),0)),"")</f>
        <v/>
      </c>
      <c r="AA33" s="76">
        <f>VLOOKUP(Z33,$B32:$E$42,4,0)</f>
        <v/>
      </c>
      <c r="AB33" s="75">
        <f>AA33*AC33</f>
        <v/>
      </c>
      <c r="AC33" s="74">
        <f>VLOOKUP(Z33,$B$19:I49,6,0)</f>
        <v/>
      </c>
      <c r="AD33" s="77">
        <f t="array" ref="AD33">IFERROR(INDEX($B$19:$B$41,MATCH(0,IF(($D$19:$D$41=AD$14)*($C$19:$C$41&gt;=AD$18),COUNTIF(AD$18:AD32,$B$19:$B$41),1),0)),"")</f>
        <v/>
      </c>
      <c r="AE33" s="76">
        <f>VLOOKUP(AD33,$B32:$E$42,4,0)</f>
        <v/>
      </c>
      <c r="AF33" s="75">
        <f>AE33*AG33</f>
        <v/>
      </c>
      <c r="AG33" s="74">
        <f>VLOOKUP(AD33,$B$19:M49,6,0)</f>
        <v/>
      </c>
      <c r="AH33" s="77">
        <f t="array" ref="AH33">IFERROR(INDEX($B$19:$B$41,MATCH(0,IF(($D$19:$D$41=AH$14)*($C$19:$C$41&gt;=AH$18),COUNTIF(AH$18:AH32,$B$19:$B$41),1),0)),"")</f>
        <v/>
      </c>
      <c r="AI33" s="76">
        <f>VLOOKUP(AH33,$B32:$E$42,4,0)</f>
        <v/>
      </c>
      <c r="AJ33" s="75">
        <f>AI33*AK33</f>
        <v/>
      </c>
      <c r="AK33" s="74">
        <f>VLOOKUP(AH33,$B$19:Q49,6,0)</f>
        <v/>
      </c>
    </row>
    <row r="34">
      <c r="A34" s="90" t="n"/>
      <c r="B34" s="87">
        <f>D34&amp;C34</f>
        <v/>
      </c>
      <c r="C34" s="88">
        <f>C33+1</f>
        <v/>
      </c>
      <c r="D34" s="86" t="inlineStr">
        <is>
          <t>C</t>
        </is>
      </c>
      <c r="E34" s="26" t="n">
        <v>12</v>
      </c>
      <c r="F34" s="84" t="n">
        <v>123</v>
      </c>
      <c r="G34" s="11">
        <f>IF(E34=0,0,F34/E34)</f>
        <v/>
      </c>
      <c r="H34" s="83" t="n"/>
      <c r="I34" s="26" t="n"/>
      <c r="J34" s="82">
        <f>T34</f>
        <v/>
      </c>
      <c r="K34" s="11">
        <f>IF(I34=0,0,J34/I34)</f>
        <v/>
      </c>
      <c r="L34" s="90" t="n"/>
      <c r="M34" s="90" t="n"/>
      <c r="N34" s="90" t="n"/>
      <c r="O34" s="90" t="n"/>
      <c r="P34" s="80">
        <f t="array" ref="P34">SUM(--IF(MMULT(--(ROW(E$17:E33)&gt;=TRANSPOSE(ROW(E$17:E33))),--IF(D$17:D33=H34,E$17:E33,0))&lt;SUMIF(H$18:H34,H34,I$18:I34),1,0))</f>
        <v/>
      </c>
      <c r="Q34" s="79">
        <f t="array" ref="Q34">SUMPRODUCT(--IF(OFFSET(D$17,,,P34+1)=H34,1,0),OFFSET(E$17,,,P34+1),OFFSET(G$17,,,P34+1))-SUMIF(H$18:H33,H34,T$18:T33)</f>
        <v/>
      </c>
      <c r="R34" s="79">
        <f t="array" ref="R34">(SUMIF(H$18:H34,H34,I$18:I34)-SUMPRODUCT(--IF(OFFSET(D$17,,,P34+1)=H34,1,0),OFFSET(E$17,,,P34+1)))*OFFSET(G$17,P34,,,)</f>
        <v/>
      </c>
      <c r="S34" s="79">
        <f>Q34+R34</f>
        <v/>
      </c>
      <c r="T34" s="78">
        <f>IF(SUMIF(H$18:H34,H34,I$18:I34)&gt;SUM(D$18:D34,H34,E$18:E34),MAX(SUMIF(D$18:D34,H34,F$18:F34)-SUMIF(H$18:H33,H34,J$18:J33),0),S34)</f>
        <v/>
      </c>
      <c r="U34" s="90" t="n"/>
      <c r="V34" s="77">
        <f t="array" ref="V34">IFERROR(INDEX($B$19:$B$41,MATCH(0,IF(($D$19:$D$41=V$14)*($C$19:$C$41&gt;=V$18),COUNTIF(V$18:V33,$B$19:$B$41),1),0)),"")</f>
        <v/>
      </c>
      <c r="W34" s="76">
        <f>VLOOKUP(V34,$B33:$E$42,4,0)</f>
        <v/>
      </c>
      <c r="X34" s="75">
        <f>W34*Y34</f>
        <v/>
      </c>
      <c r="Y34" s="74">
        <f>VLOOKUP(V34,$B$19:G49,6,0)</f>
        <v/>
      </c>
      <c r="Z34" s="77">
        <f t="array" ref="Z34">IFERROR(INDEX($B$19:$B$41,MATCH(0,IF(($D$19:$D$41=Z$14)*($C$19:$C$41&gt;=Z$18),COUNTIF(Z$18:Z33,$B$19:$B$41),1),0)),"")</f>
        <v/>
      </c>
      <c r="AA34" s="76">
        <f>VLOOKUP(Z34,$B33:$E$42,4,0)</f>
        <v/>
      </c>
      <c r="AB34" s="75">
        <f>AA34*AC34</f>
        <v/>
      </c>
      <c r="AC34" s="74">
        <f>VLOOKUP(Z34,$B$19:I49,6,0)</f>
        <v/>
      </c>
      <c r="AD34" s="77">
        <f t="array" ref="AD34">IFERROR(INDEX($B$19:$B$41,MATCH(0,IF(($D$19:$D$41=AD$14)*($C$19:$C$41&gt;=AD$18),COUNTIF(AD$18:AD33,$B$19:$B$41),1),0)),"")</f>
        <v/>
      </c>
      <c r="AE34" s="76">
        <f>VLOOKUP(AD34,$B33:$E$42,4,0)</f>
        <v/>
      </c>
      <c r="AF34" s="75">
        <f>AE34*AG34</f>
        <v/>
      </c>
      <c r="AG34" s="74">
        <f>VLOOKUP(AD34,$B$19:M49,6,0)</f>
        <v/>
      </c>
      <c r="AH34" s="77">
        <f t="array" ref="AH34">IFERROR(INDEX($B$19:$B$41,MATCH(0,IF(($D$19:$D$41=AH$14)*($C$19:$C$41&gt;=AH$18),COUNTIF(AH$18:AH33,$B$19:$B$41),1),0)),"")</f>
        <v/>
      </c>
      <c r="AI34" s="76">
        <f>VLOOKUP(AH34,$B33:$E$42,4,0)</f>
        <v/>
      </c>
      <c r="AJ34" s="75">
        <f>AI34*AK34</f>
        <v/>
      </c>
      <c r="AK34" s="74">
        <f>VLOOKUP(AH34,$B$19:Q49,6,0)</f>
        <v/>
      </c>
    </row>
    <row r="35">
      <c r="A35" s="90" t="n"/>
      <c r="B35" s="87">
        <f>D35&amp;C35</f>
        <v/>
      </c>
      <c r="C35" s="88">
        <f>C34+1</f>
        <v/>
      </c>
      <c r="D35" s="86" t="inlineStr">
        <is>
          <t>X</t>
        </is>
      </c>
      <c r="E35" s="26" t="n">
        <v>9</v>
      </c>
      <c r="F35" s="84" t="n">
        <v>100</v>
      </c>
      <c r="G35" s="11">
        <f>IF(E35=0,0,F35/E35)</f>
        <v/>
      </c>
      <c r="H35" s="83" t="n"/>
      <c r="I35" s="26" t="n"/>
      <c r="J35" s="82">
        <f>T35</f>
        <v/>
      </c>
      <c r="K35" s="11">
        <f>IF(I35=0,0,J35/I35)</f>
        <v/>
      </c>
      <c r="L35" s="90" t="n"/>
      <c r="M35" s="90" t="n"/>
      <c r="N35" s="90" t="n"/>
      <c r="O35" s="90" t="n"/>
      <c r="P35" s="80">
        <f t="array" ref="P35">SUM(--IF(MMULT(--(ROW(E$17:E34)&gt;=TRANSPOSE(ROW(E$17:E34))),--IF(D$17:D34=H35,E$17:E34,0))&lt;SUMIF(H$18:H35,H35,I$18:I35),1,0))</f>
        <v/>
      </c>
      <c r="Q35" s="79">
        <f t="array" ref="Q35">SUMPRODUCT(--IF(OFFSET(D$17,,,P35+1)=H35,1,0),OFFSET(E$17,,,P35+1),OFFSET(G$17,,,P35+1))-SUMIF(H$18:H34,H35,T$18:T34)</f>
        <v/>
      </c>
      <c r="R35" s="79">
        <f t="array" ref="R35">(SUMIF(H$18:H35,H35,I$18:I35)-SUMPRODUCT(--IF(OFFSET(D$17,,,P35+1)=H35,1,0),OFFSET(E$17,,,P35+1)))*OFFSET(G$17,P35,,,)</f>
        <v/>
      </c>
      <c r="S35" s="79">
        <f>Q35+R35</f>
        <v/>
      </c>
      <c r="T35" s="78">
        <f>IF(SUMIF(H$18:H35,H35,I$18:I35)&gt;SUM(D$18:D35,H35,E$18:E35),MAX(SUMIF(D$18:D35,H35,F$18:F35)-SUMIF(H$18:H34,H35,J$18:J34),0),S35)</f>
        <v/>
      </c>
      <c r="U35" s="90" t="n"/>
      <c r="V35" s="77">
        <f t="array" ref="V35">IFERROR(INDEX($B$19:$B$41,MATCH(0,IF(($D$19:$D$41=V$14)*($C$19:$C$41&gt;=V$18),COUNTIF(V$18:V34,$B$19:$B$41),1),0)),"")</f>
        <v/>
      </c>
      <c r="W35" s="76">
        <f>VLOOKUP(V35,$B34:$E$42,4,0)</f>
        <v/>
      </c>
      <c r="X35" s="75">
        <f>W35*Y35</f>
        <v/>
      </c>
      <c r="Y35" s="74">
        <f>VLOOKUP(V35,$B$19:G50,6,0)</f>
        <v/>
      </c>
      <c r="Z35" s="77">
        <f t="array" ref="Z35">IFERROR(INDEX($B$19:$B$41,MATCH(0,IF(($D$19:$D$41=Z$14)*($C$19:$C$41&gt;=Z$18),COUNTIF(Z$18:Z34,$B$19:$B$41),1),0)),"")</f>
        <v/>
      </c>
      <c r="AA35" s="76">
        <f>VLOOKUP(Z35,$B34:$E$42,4,0)</f>
        <v/>
      </c>
      <c r="AB35" s="75">
        <f>AA35*AC35</f>
        <v/>
      </c>
      <c r="AC35" s="74">
        <f>VLOOKUP(Z35,$B$19:I50,6,0)</f>
        <v/>
      </c>
      <c r="AD35" s="77">
        <f t="array" ref="AD35">IFERROR(INDEX($B$19:$B$41,MATCH(0,IF(($D$19:$D$41=AD$14)*($C$19:$C$41&gt;=AD$18),COUNTIF(AD$18:AD34,$B$19:$B$41),1),0)),"")</f>
        <v/>
      </c>
      <c r="AE35" s="76">
        <f>VLOOKUP(AD35,$B34:$E$42,4,0)</f>
        <v/>
      </c>
      <c r="AF35" s="75">
        <f>AE35*AG35</f>
        <v/>
      </c>
      <c r="AG35" s="74">
        <f>VLOOKUP(AD35,$B$19:M50,6,0)</f>
        <v/>
      </c>
      <c r="AH35" s="77">
        <f t="array" ref="AH35">IFERROR(INDEX($B$19:$B$41,MATCH(0,IF(($D$19:$D$41=AH$14)*($C$19:$C$41&gt;=AH$18),COUNTIF(AH$18:AH34,$B$19:$B$41),1),0)),"")</f>
        <v/>
      </c>
      <c r="AI35" s="76">
        <f>VLOOKUP(AH35,$B34:$E$42,4,0)</f>
        <v/>
      </c>
      <c r="AJ35" s="75">
        <f>AI35*AK35</f>
        <v/>
      </c>
      <c r="AK35" s="74">
        <f>VLOOKUP(AH35,$B$19:Q50,6,0)</f>
        <v/>
      </c>
    </row>
    <row r="36">
      <c r="A36" s="90" t="n"/>
      <c r="B36" s="87">
        <f>D36&amp;C36</f>
        <v/>
      </c>
      <c r="C36" s="88">
        <f>C35+1</f>
        <v/>
      </c>
      <c r="D36" s="86" t="inlineStr">
        <is>
          <t>X</t>
        </is>
      </c>
      <c r="E36" s="26" t="n">
        <v>8</v>
      </c>
      <c r="F36" s="84" t="n">
        <v>90</v>
      </c>
      <c r="G36" s="11">
        <f>IF(E36=0,0,F36/E36)</f>
        <v/>
      </c>
      <c r="H36" s="83" t="n"/>
      <c r="I36" s="26" t="n"/>
      <c r="J36" s="82">
        <f>T36</f>
        <v/>
      </c>
      <c r="K36" s="11">
        <f>IF(I36=0,0,J36/I36)</f>
        <v/>
      </c>
      <c r="L36" s="90" t="n"/>
      <c r="M36" s="90" t="n"/>
      <c r="N36" s="90" t="n"/>
      <c r="O36" s="90" t="n"/>
      <c r="P36" s="80">
        <f t="array" ref="P36">SUM(--IF(MMULT(--(ROW(E$17:E35)&gt;=TRANSPOSE(ROW(E$17:E35))),--IF(D$17:D35=H36,E$17:E35,0))&lt;SUMIF(H$18:H36,H36,I$18:I36),1,0))</f>
        <v/>
      </c>
      <c r="Q36" s="79">
        <f t="array" ref="Q36">SUMPRODUCT(--IF(OFFSET(D$17,,,P36+1)=H36,1,0),OFFSET(E$17,,,P36+1),OFFSET(G$17,,,P36+1))-SUMIF(H$18:H35,H36,T$18:T35)</f>
        <v/>
      </c>
      <c r="R36" s="79">
        <f t="array" ref="R36">(SUMIF(H$18:H36,H36,I$18:I36)-SUMPRODUCT(--IF(OFFSET(D$17,,,P36+1)=H36,1,0),OFFSET(E$17,,,P36+1)))*OFFSET(G$17,P36,,,)</f>
        <v/>
      </c>
      <c r="S36" s="79">
        <f>Q36+R36</f>
        <v/>
      </c>
      <c r="T36" s="78">
        <f>IF(SUMIF(H$18:H36,H36,I$18:I36)&gt;SUM(D$18:D36,H36,E$18:E36),MAX(SUMIF(D$18:D36,H36,F$18:F36)-SUMIF(H$18:H35,H36,J$18:J35),0),S36)</f>
        <v/>
      </c>
      <c r="U36" s="90" t="n"/>
      <c r="V36" s="77">
        <f t="array" ref="V36">IFERROR(INDEX($B$19:$B$41,MATCH(0,IF(($D$19:$D$41=V$14)*($C$19:$C$41&gt;=V$18),COUNTIF(V$18:V35,$B$19:$B$41),1),0)),"")</f>
        <v/>
      </c>
      <c r="W36" s="76">
        <f>VLOOKUP(V36,$B35:$E$42,4,0)</f>
        <v/>
      </c>
      <c r="X36" s="75">
        <f>W36*Y36</f>
        <v/>
      </c>
      <c r="Y36" s="74">
        <f>VLOOKUP(V36,$B$19:G51,6,0)</f>
        <v/>
      </c>
      <c r="Z36" s="77">
        <f t="array" ref="Z36">IFERROR(INDEX($B$19:$B$41,MATCH(0,IF(($D$19:$D$41=Z$14)*($C$19:$C$41&gt;=Z$18),COUNTIF(Z$18:Z35,$B$19:$B$41),1),0)),"")</f>
        <v/>
      </c>
      <c r="AA36" s="76">
        <f>VLOOKUP(Z36,$B35:$E$42,4,0)</f>
        <v/>
      </c>
      <c r="AB36" s="75">
        <f>AA36*AC36</f>
        <v/>
      </c>
      <c r="AC36" s="74">
        <f>VLOOKUP(Z36,$B$19:I51,6,0)</f>
        <v/>
      </c>
      <c r="AD36" s="77">
        <f t="array" ref="AD36">IFERROR(INDEX($B$19:$B$41,MATCH(0,IF(($D$19:$D$41=AD$14)*($C$19:$C$41&gt;=AD$18),COUNTIF(AD$18:AD35,$B$19:$B$41),1),0)),"")</f>
        <v/>
      </c>
      <c r="AE36" s="76">
        <f>VLOOKUP(AD36,$B35:$E$42,4,0)</f>
        <v/>
      </c>
      <c r="AF36" s="75">
        <f>AE36*AG36</f>
        <v/>
      </c>
      <c r="AG36" s="74">
        <f>VLOOKUP(AD36,$B$19:M51,6,0)</f>
        <v/>
      </c>
      <c r="AH36" s="77">
        <f t="array" ref="AH36">IFERROR(INDEX($B$19:$B$41,MATCH(0,IF(($D$19:$D$41=AH$14)*($C$19:$C$41&gt;=AH$18),COUNTIF(AH$18:AH35,$B$19:$B$41),1),0)),"")</f>
        <v/>
      </c>
      <c r="AI36" s="76">
        <f>VLOOKUP(AH36,$B35:$E$42,4,0)</f>
        <v/>
      </c>
      <c r="AJ36" s="75">
        <f>AI36*AK36</f>
        <v/>
      </c>
      <c r="AK36" s="74">
        <f>VLOOKUP(AH36,$B$19:Q51,6,0)</f>
        <v/>
      </c>
    </row>
    <row r="37">
      <c r="A37" s="90" t="n"/>
      <c r="B37" s="87">
        <f>D37&amp;C37</f>
        <v/>
      </c>
      <c r="C37" s="88">
        <f>C36+1</f>
        <v/>
      </c>
      <c r="D37" s="86" t="inlineStr">
        <is>
          <t>X</t>
        </is>
      </c>
      <c r="E37" s="26" t="n">
        <v>12</v>
      </c>
      <c r="F37" s="84" t="n">
        <v>80</v>
      </c>
      <c r="G37" s="11">
        <f>IF(E37=0,0,F37/E37)</f>
        <v/>
      </c>
      <c r="H37" s="83" t="n"/>
      <c r="I37" s="26" t="n"/>
      <c r="J37" s="82">
        <f>T37</f>
        <v/>
      </c>
      <c r="K37" s="11">
        <f>IF(I37=0,0,J37/I37)</f>
        <v/>
      </c>
      <c r="L37" s="90" t="n"/>
      <c r="M37" s="90" t="n"/>
      <c r="N37" s="90" t="n"/>
      <c r="O37" s="90" t="n"/>
      <c r="P37" s="80">
        <f t="array" ref="P37">SUM(--IF(MMULT(--(ROW(E$17:E36)&gt;=TRANSPOSE(ROW(E$17:E36))),--IF(D$17:D36=H37,E$17:E36,0))&lt;SUMIF(H$18:H37,H37,I$18:I37),1,0))</f>
        <v/>
      </c>
      <c r="Q37" s="79">
        <f t="array" ref="Q37">SUMPRODUCT(--IF(OFFSET(D$17,,,P37+1)=H37,1,0),OFFSET(E$17,,,P37+1),OFFSET(G$17,,,P37+1))-SUMIF(H$18:H36,H37,T$18:T36)</f>
        <v/>
      </c>
      <c r="R37" s="79">
        <f t="array" ref="R37">(SUMIF(H$18:H37,H37,I$18:I37)-SUMPRODUCT(--IF(OFFSET(D$17,,,P37+1)=H37,1,0),OFFSET(E$17,,,P37+1)))*OFFSET(G$17,P37,,,)</f>
        <v/>
      </c>
      <c r="S37" s="79">
        <f>Q37+R37</f>
        <v/>
      </c>
      <c r="T37" s="78">
        <f>IF(SUMIF(H$18:H37,H37,I$18:I37)&gt;SUM(D$18:D37,H37,E$18:E37),MAX(SUMIF(D$18:D37,H37,F$18:F37)-SUMIF(H$18:H36,H37,J$18:J36),0),S37)</f>
        <v/>
      </c>
      <c r="U37" s="90" t="n"/>
      <c r="V37" s="77">
        <f t="array" ref="V37">IFERROR(INDEX($B$19:$B$41,MATCH(0,IF(($D$19:$D$41=V$14)*($C$19:$C$41&gt;=V$18),COUNTIF(V$18:V36,$B$19:$B$41),1),0)),"")</f>
        <v/>
      </c>
      <c r="W37" s="76">
        <f>VLOOKUP(V37,$B36:$E$42,4,0)</f>
        <v/>
      </c>
      <c r="X37" s="75">
        <f>W37*Y37</f>
        <v/>
      </c>
      <c r="Y37" s="74">
        <f>VLOOKUP(V37,$B$19:G52,6,0)</f>
        <v/>
      </c>
      <c r="Z37" s="77">
        <f t="array" ref="Z37">IFERROR(INDEX($B$19:$B$41,MATCH(0,IF(($D$19:$D$41=Z$14)*($C$19:$C$41&gt;=Z$18),COUNTIF(Z$18:Z36,$B$19:$B$41),1),0)),"")</f>
        <v/>
      </c>
      <c r="AA37" s="76">
        <f>VLOOKUP(Z37,$B36:$E$42,4,0)</f>
        <v/>
      </c>
      <c r="AB37" s="75">
        <f>AA37*AC37</f>
        <v/>
      </c>
      <c r="AC37" s="74">
        <f>VLOOKUP(Z37,$B$19:I52,6,0)</f>
        <v/>
      </c>
      <c r="AD37" s="77">
        <f t="array" ref="AD37">IFERROR(INDEX($B$19:$B$41,MATCH(0,IF(($D$19:$D$41=AD$14)*($C$19:$C$41&gt;=AD$18),COUNTIF(AD$18:AD36,$B$19:$B$41),1),0)),"")</f>
        <v/>
      </c>
      <c r="AE37" s="76">
        <f>VLOOKUP(AD37,$B36:$E$42,4,0)</f>
        <v/>
      </c>
      <c r="AF37" s="75">
        <f>AE37*AG37</f>
        <v/>
      </c>
      <c r="AG37" s="74">
        <f>VLOOKUP(AD37,$B$19:M52,6,0)</f>
        <v/>
      </c>
      <c r="AH37" s="77">
        <f t="array" ref="AH37">IFERROR(INDEX($B$19:$B$41,MATCH(0,IF(($D$19:$D$41=AH$14)*($C$19:$C$41&gt;=AH$18),COUNTIF(AH$18:AH36,$B$19:$B$41),1),0)),"")</f>
        <v/>
      </c>
      <c r="AI37" s="76">
        <f>VLOOKUP(AH37,$B36:$E$42,4,0)</f>
        <v/>
      </c>
      <c r="AJ37" s="75">
        <f>AI37*AK37</f>
        <v/>
      </c>
      <c r="AK37" s="74">
        <f>VLOOKUP(AH37,$B$19:Q52,6,0)</f>
        <v/>
      </c>
    </row>
    <row r="38">
      <c r="A38" s="90" t="n"/>
      <c r="B38" s="87">
        <f>D38&amp;C38</f>
        <v/>
      </c>
      <c r="C38" s="88">
        <f>C37+1</f>
        <v/>
      </c>
      <c r="D38" s="86" t="inlineStr">
        <is>
          <t>X</t>
        </is>
      </c>
      <c r="E38" s="26" t="n">
        <v>15</v>
      </c>
      <c r="F38" s="84" t="n">
        <v>70</v>
      </c>
      <c r="G38" s="11">
        <f>IF(E38=0,0,F38/E38)</f>
        <v/>
      </c>
      <c r="H38" s="83" t="inlineStr">
        <is>
          <t>X</t>
        </is>
      </c>
      <c r="I38" s="26" t="n">
        <v>36</v>
      </c>
      <c r="J38" s="82">
        <f>T38</f>
        <v/>
      </c>
      <c r="K38" s="11">
        <f>IF(I38=0,0,J38/I38)</f>
        <v/>
      </c>
      <c r="L38" s="90" t="n"/>
      <c r="M38" s="90" t="n"/>
      <c r="N38" s="90" t="n"/>
      <c r="O38" s="90" t="n"/>
      <c r="P38" s="80">
        <f t="array" ref="P38">SUM(--IF(MMULT(--(ROW(E$17:E37)&gt;=TRANSPOSE(ROW(E$17:E37))),--IF(D$17:D37=H38,E$17:E37,0))&lt;SUMIF(H$18:H38,H38,I$18:I38),1,0))</f>
        <v/>
      </c>
      <c r="Q38" s="79">
        <f t="array" ref="Q38">SUMPRODUCT(--IF(OFFSET(D$17,,,P38+1)=H38,1,0),OFFSET(E$17,,,P38+1),OFFSET(G$17,,,P38+1))-SUMIF(H$18:H37,H38,T$18:T37)</f>
        <v/>
      </c>
      <c r="R38" s="79">
        <f t="array" ref="R38">(SUMIF(H$18:H38,H38,I$18:I38)-SUMPRODUCT(--IF(OFFSET(D$17,,,P38+1)=H38,1,0),OFFSET(E$17,,,P38+1)))*OFFSET(G$17,P38,,,)</f>
        <v/>
      </c>
      <c r="S38" s="79">
        <f>Q38+R38</f>
        <v/>
      </c>
      <c r="T38" s="78">
        <f>IF(SUMIF(H$18:H38,H38,I$18:I38)&gt;SUM(D$18:D38,H38,E$18:E38),MAX(SUMIF(D$18:D38,H38,F$18:F38)-SUMIF(H$18:H37,H38,J$18:J37),0),S38)</f>
        <v/>
      </c>
      <c r="U38" s="90" t="n"/>
      <c r="V38" s="77">
        <f t="array" ref="V38">IFERROR(INDEX($B$19:$B$41,MATCH(0,IF(($D$19:$D$41=V$14)*($C$19:$C$41&gt;=V$18),COUNTIF(V$18:V37,$B$19:$B$41),1),0)),"")</f>
        <v/>
      </c>
      <c r="W38" s="76">
        <f>VLOOKUP(V38,$B37:$E$42,4,0)</f>
        <v/>
      </c>
      <c r="X38" s="75">
        <f>W38*Y38</f>
        <v/>
      </c>
      <c r="Y38" s="74">
        <f>VLOOKUP(V38,$B$19:G53,6,0)</f>
        <v/>
      </c>
      <c r="Z38" s="77">
        <f t="array" ref="Z38">IFERROR(INDEX($B$19:$B$41,MATCH(0,IF(($D$19:$D$41=Z$14)*($C$19:$C$41&gt;=Z$18),COUNTIF(Z$18:Z37,$B$19:$B$41),1),0)),"")</f>
        <v/>
      </c>
      <c r="AA38" s="76">
        <f>VLOOKUP(Z38,$B37:$E$42,4,0)</f>
        <v/>
      </c>
      <c r="AB38" s="75">
        <f>AA38*AC38</f>
        <v/>
      </c>
      <c r="AC38" s="74">
        <f>VLOOKUP(Z38,$B$19:I53,6,0)</f>
        <v/>
      </c>
      <c r="AD38" s="77">
        <f t="array" ref="AD38">IFERROR(INDEX($B$19:$B$41,MATCH(0,IF(($D$19:$D$41=AD$14)*($C$19:$C$41&gt;=AD$18),COUNTIF(AD$18:AD37,$B$19:$B$41),1),0)),"")</f>
        <v/>
      </c>
      <c r="AE38" s="76">
        <f>VLOOKUP(AD38,$B37:$E$42,4,0)</f>
        <v/>
      </c>
      <c r="AF38" s="75">
        <f>AE38*AG38</f>
        <v/>
      </c>
      <c r="AG38" s="74">
        <f>VLOOKUP(AD38,$B$19:M53,6,0)</f>
        <v/>
      </c>
      <c r="AH38" s="77">
        <f t="array" ref="AH38">IFERROR(INDEX($B$19:$B$41,MATCH(0,IF(($D$19:$D$41=AH$14)*($C$19:$C$41&gt;=AH$18),COUNTIF(AH$18:AH37,$B$19:$B$41),1),0)),"")</f>
        <v/>
      </c>
      <c r="AI38" s="76">
        <f>VLOOKUP(AH38,$B37:$E$42,4,0)</f>
        <v/>
      </c>
      <c r="AJ38" s="75">
        <f>AI38*AK38</f>
        <v/>
      </c>
      <c r="AK38" s="74">
        <f>VLOOKUP(AH38,$B$19:Q53,6,0)</f>
        <v/>
      </c>
    </row>
    <row r="39">
      <c r="A39" s="90" t="n"/>
      <c r="B39" s="87">
        <f>D39&amp;C39</f>
        <v/>
      </c>
      <c r="C39" s="85" t="n"/>
      <c r="D39" s="86" t="n"/>
      <c r="E39" s="26" t="n"/>
      <c r="F39" s="84" t="n"/>
      <c r="G39" s="11" t="n"/>
      <c r="H39" s="83" t="n"/>
      <c r="I39" s="26" t="n"/>
      <c r="J39" s="82" t="n"/>
      <c r="K39" s="11" t="n"/>
      <c r="L39" s="90" t="n"/>
      <c r="M39" s="81" t="inlineStr">
        <is>
          <t>AND THEN COPY FORMULA</t>
        </is>
      </c>
      <c r="N39" s="90" t="n"/>
      <c r="O39" s="90" t="n"/>
      <c r="P39" s="80" t="n"/>
      <c r="Q39" s="79" t="n"/>
      <c r="R39" s="79" t="n"/>
      <c r="S39" s="79" t="n"/>
      <c r="T39" s="78" t="n"/>
      <c r="U39" s="90" t="n"/>
      <c r="V39" s="77">
        <f t="array" ref="V39">IFERROR(INDEX($B$19:$B$41,MATCH(0,IF(($D$19:$D$41=V$14)*($C$19:$C$41&gt;=V$18),COUNTIF(V$18:V38,$B$19:$B$41),1),0)),"")</f>
        <v/>
      </c>
      <c r="W39" s="76" t="n"/>
      <c r="X39" s="75" t="n"/>
      <c r="Y39" s="74" t="n"/>
      <c r="Z39" s="77" t="n"/>
      <c r="AA39" s="76" t="n"/>
      <c r="AB39" s="75" t="n"/>
      <c r="AC39" s="74" t="n"/>
      <c r="AD39" s="77" t="n"/>
      <c r="AE39" s="76" t="n"/>
      <c r="AF39" s="75" t="n"/>
      <c r="AG39" s="74" t="n"/>
      <c r="AH39" s="77" t="n"/>
      <c r="AI39" s="76" t="n"/>
      <c r="AJ39" s="75" t="n"/>
      <c r="AK39" s="74" t="n"/>
    </row>
    <row r="40">
      <c r="A40" s="90" t="n"/>
      <c r="B40" s="87">
        <f>D40&amp;C40</f>
        <v/>
      </c>
      <c r="C40" s="85" t="n"/>
      <c r="D40" s="86" t="n"/>
      <c r="E40" s="26" t="n"/>
      <c r="F40" s="84" t="n"/>
      <c r="G40" s="11" t="n"/>
      <c r="H40" s="83" t="n"/>
      <c r="I40" s="26" t="n"/>
      <c r="J40" s="82" t="n"/>
      <c r="K40" s="11" t="n"/>
      <c r="L40" s="90" t="n"/>
      <c r="M40" s="81" t="inlineStr">
        <is>
          <t>FROM ROW 34</t>
        </is>
      </c>
      <c r="N40" s="90" t="n"/>
      <c r="O40" s="90" t="n"/>
      <c r="P40" s="80" t="n"/>
      <c r="Q40" s="79" t="n"/>
      <c r="R40" s="79" t="n"/>
      <c r="S40" s="79" t="n"/>
      <c r="T40" s="78" t="n"/>
      <c r="U40" s="90" t="n"/>
      <c r="V40" s="77">
        <f t="array" ref="V40">IFERROR(INDEX($B$19:$B$41,MATCH(0,IF(($D$19:$D$41=V$14)*($C$19:$C$41&gt;=V$18),COUNTIF(V$18:V39,$B$19:$B$41),1),0)),"")</f>
        <v/>
      </c>
      <c r="W40" s="76" t="n"/>
      <c r="X40" s="75" t="n"/>
      <c r="Y40" s="74" t="n"/>
      <c r="Z40" s="77" t="n"/>
      <c r="AA40" s="76" t="n"/>
      <c r="AB40" s="75" t="n"/>
      <c r="AC40" s="74" t="n"/>
      <c r="AD40" s="77" t="n"/>
      <c r="AE40" s="76" t="n"/>
      <c r="AF40" s="75" t="n"/>
      <c r="AG40" s="74" t="n"/>
      <c r="AH40" s="77" t="n"/>
      <c r="AI40" s="76" t="n"/>
      <c r="AJ40" s="75" t="n"/>
      <c r="AK40" s="74" t="n"/>
    </row>
    <row r="41">
      <c r="A41" s="90" t="n"/>
      <c r="B41" s="73">
        <f>D41&amp;C41</f>
        <v/>
      </c>
      <c r="C41" s="71" t="n">
        <v>1000</v>
      </c>
      <c r="D41" s="72" t="inlineStr">
        <is>
          <t>C</t>
        </is>
      </c>
      <c r="E41" s="68" t="n">
        <v>1</v>
      </c>
      <c r="F41" s="70" t="n">
        <v>9</v>
      </c>
      <c r="G41" s="66">
        <f>IF(E41=0,0,F41/E41)</f>
        <v/>
      </c>
      <c r="H41" s="69" t="inlineStr">
        <is>
          <t>C</t>
        </is>
      </c>
      <c r="I41" s="68" t="n">
        <v>21</v>
      </c>
      <c r="J41" s="67">
        <f>T41</f>
        <v/>
      </c>
      <c r="K41" s="66">
        <f>IF(I41=0,0,J41/I41)</f>
        <v/>
      </c>
      <c r="L41" s="90" t="n"/>
      <c r="M41" s="90" t="n"/>
      <c r="N41" s="90" t="n"/>
      <c r="O41" s="90" t="n"/>
      <c r="P41" s="65">
        <f t="array" ref="P41">SUM(--IF(MMULT(--(ROW(E$17:E40)&gt;=TRANSPOSE(ROW(E$17:E40))),--IF(D$17:D40=H41,E$17:E40,0))&lt;SUMIF(H$18:H41,H41,I$18:I41),1,0))</f>
        <v/>
      </c>
      <c r="Q41" s="64">
        <f t="array" ref="Q41">SUMPRODUCT(--IF(OFFSET(D$17,,,P41+1)=H41,1,0),OFFSET(E$17,,,P41+1),OFFSET(G$17,,,P41+1))-SUMIF(H$18:H40,H41,T$18:T40)</f>
        <v/>
      </c>
      <c r="R41" s="64">
        <f t="array" ref="R41">(SUMIF(H$18:H41,H41,I$18:I41)-SUMPRODUCT(--IF(OFFSET(D$17,,,P41+1)=H41,1,0),OFFSET(E$17,,,P41+1)))*OFFSET(G$17,P41,,,)</f>
        <v/>
      </c>
      <c r="S41" s="64">
        <f>Q41+R41</f>
        <v/>
      </c>
      <c r="T41" s="63">
        <f>IF(SUMIF(H$18:H41,H41,I$18:I41)&gt;SUM(D$18:D41,H41,E$18:E41),MAX(SUMIF(D$18:D41,H41,F$18:F41)-SUMIF(H$18:H40,H41,J$18:J40),0),S41)</f>
        <v/>
      </c>
      <c r="U41" s="90" t="n"/>
      <c r="V41" s="62">
        <f t="array" ref="V41">IFERROR(INDEX($B$19:$B$41,MATCH(0,IF(($D$19:$D$41=V$14)*($C$19:$C$41&gt;=V$18),COUNTIF(V$18:V40,$B$19:$B$41),1),0)),"")</f>
        <v/>
      </c>
      <c r="W41" s="61">
        <f>VLOOKUP(V41,$B40:$E$42,4,0)</f>
        <v/>
      </c>
      <c r="X41" s="60">
        <f>W41*Y41</f>
        <v/>
      </c>
      <c r="Y41" s="59">
        <f>VLOOKUP(V41,$B$19:G53,6,0)</f>
        <v/>
      </c>
      <c r="Z41" s="62">
        <f t="array" ref="Z41">IFERROR(INDEX($B$19:$B$41,MATCH(0,IF(($D$19:$D$41=Z$14)*($C$19:$C$41&gt;=Z$18),COUNTIF(Z$18:Z40,$B$19:$B$41),1),0)),"")</f>
        <v/>
      </c>
      <c r="AA41" s="61">
        <f>VLOOKUP(Z41,$B40:$E$42,4,0)</f>
        <v/>
      </c>
      <c r="AB41" s="60">
        <f>AA41*AC41</f>
        <v/>
      </c>
      <c r="AC41" s="59">
        <f>VLOOKUP(Z41,$B$19:I53,6,0)</f>
        <v/>
      </c>
      <c r="AD41" s="62">
        <f t="array" ref="AD41">IFERROR(INDEX($B$19:$B$41,MATCH(0,IF(($D$19:$D$41=AD$14)*($C$19:$C$41&gt;=AD$18),COUNTIF(AD$18:AD40,$B$19:$B$41),1),0)),"")</f>
        <v/>
      </c>
      <c r="AE41" s="61">
        <f>VLOOKUP(AD41,$B40:$E$42,4,0)</f>
        <v/>
      </c>
      <c r="AF41" s="60">
        <f>AE41*AG41</f>
        <v/>
      </c>
      <c r="AG41" s="59">
        <f>VLOOKUP(AD41,$B$19:M53,6,0)</f>
        <v/>
      </c>
      <c r="AH41" s="62">
        <f t="array" ref="AH41">IFERROR(INDEX($B$19:$B$41,MATCH(0,IF(($D$19:$D$41=AH$14)*($C$19:$C$41&gt;=AH$18),COUNTIF(AH$18:AH40,$B$19:$B$41),1),0)),"")</f>
        <v/>
      </c>
      <c r="AI41" s="61">
        <f>VLOOKUP(AH41,$B40:$E$42,4,0)</f>
        <v/>
      </c>
      <c r="AJ41" s="60">
        <f>AI41*AK41</f>
        <v/>
      </c>
      <c r="AK41" s="59">
        <f>VLOOKUP(AH41,$B$19:Q53,6,0)</f>
        <v/>
      </c>
    </row>
    <row r="42">
      <c r="A42" s="90" t="n"/>
      <c r="B42" s="90" t="n"/>
      <c r="C42" s="90" t="n"/>
      <c r="D42" s="90" t="n"/>
      <c r="E42" s="90" t="n"/>
      <c r="F42" s="90" t="n"/>
      <c r="G42" s="90" t="n"/>
      <c r="H42" s="90" t="n"/>
      <c r="I42" s="90" t="n"/>
      <c r="J42" s="90" t="n"/>
      <c r="K42" s="90" t="n"/>
      <c r="L42" s="90" t="n"/>
      <c r="M42" s="90" t="n"/>
      <c r="N42" s="90" t="n"/>
      <c r="O42" s="90" t="n"/>
      <c r="P42" s="90" t="n"/>
      <c r="Q42" s="90" t="n"/>
      <c r="R42" s="90" t="n"/>
      <c r="S42" s="90" t="n"/>
      <c r="T42" s="90" t="n"/>
      <c r="U42" s="90" t="n"/>
      <c r="V42" s="90" t="n"/>
      <c r="W42" s="90" t="n"/>
      <c r="X42" s="90" t="n"/>
      <c r="Y42" s="90" t="n"/>
      <c r="Z42" s="90" t="n"/>
      <c r="AA42" s="90" t="n"/>
      <c r="AB42" s="90" t="n"/>
      <c r="AC42" s="90" t="n"/>
      <c r="AD42" s="90" t="n"/>
      <c r="AE42" s="90" t="n"/>
      <c r="AF42" s="90" t="n"/>
      <c r="AG42" s="90" t="n"/>
      <c r="AH42" s="90" t="n"/>
      <c r="AI42" s="90" t="n"/>
      <c r="AJ42" s="90" t="n"/>
    </row>
    <row r="43">
      <c r="A43" s="90" t="n"/>
      <c r="B43" s="90" t="n"/>
      <c r="C43" s="90" t="n"/>
      <c r="D43" s="90" t="n"/>
      <c r="E43" s="90" t="n"/>
      <c r="F43" s="90" t="n"/>
      <c r="G43" s="90" t="n"/>
      <c r="H43" s="90" t="n"/>
      <c r="I43" s="90" t="n"/>
      <c r="J43" s="90" t="n"/>
      <c r="K43" s="90" t="n"/>
      <c r="L43" s="90" t="n"/>
      <c r="M43" s="90" t="n"/>
      <c r="N43" s="90" t="n"/>
      <c r="O43" s="90" t="n"/>
      <c r="P43" s="90" t="n"/>
      <c r="Q43" s="90" t="n"/>
      <c r="R43" s="90" t="n"/>
      <c r="S43" s="90" t="n"/>
      <c r="T43" s="90" t="n"/>
      <c r="U43" s="90" t="n"/>
      <c r="V43" s="90" t="n"/>
      <c r="W43" s="90" t="n"/>
      <c r="X43" s="90" t="n"/>
      <c r="Y43" s="90" t="n"/>
      <c r="Z43" s="90" t="n"/>
      <c r="AA43" s="90" t="n"/>
      <c r="AB43" s="90" t="n"/>
      <c r="AC43" s="90" t="n"/>
      <c r="AD43" s="90" t="n"/>
      <c r="AE43" s="90" t="n"/>
      <c r="AF43" s="90" t="n"/>
      <c r="AG43" s="90" t="n"/>
      <c r="AH43" s="90" t="n"/>
      <c r="AI43" s="90" t="n"/>
      <c r="AJ43" s="90" t="n"/>
    </row>
    <row r="44">
      <c r="A44" s="90" t="n"/>
      <c r="B44" s="90" t="n"/>
      <c r="C44" s="90" t="n"/>
      <c r="D44" s="90" t="n"/>
      <c r="E44" s="90" t="n"/>
      <c r="F44" s="90" t="n"/>
      <c r="G44" s="90" t="n"/>
      <c r="H44" s="90" t="n"/>
      <c r="I44" s="90" t="n"/>
      <c r="J44" s="90" t="n"/>
      <c r="K44" s="90" t="n"/>
      <c r="L44" s="90" t="n"/>
      <c r="M44" s="90" t="n"/>
      <c r="N44" s="90" t="n"/>
      <c r="O44" s="90" t="n"/>
      <c r="P44" s="90" t="n"/>
      <c r="Q44" s="90" t="n"/>
      <c r="R44" s="90" t="n"/>
      <c r="S44" s="90" t="n"/>
      <c r="T44" s="90" t="n"/>
      <c r="U44" s="90" t="n"/>
      <c r="V44" s="90" t="n"/>
      <c r="W44" s="90" t="n"/>
      <c r="X44" s="90" t="n"/>
      <c r="Y44" s="90" t="n"/>
      <c r="Z44" s="90" t="n"/>
      <c r="AA44" s="90" t="n"/>
      <c r="AB44" s="90" t="n"/>
      <c r="AC44" s="90" t="n"/>
      <c r="AD44" s="90" t="n"/>
      <c r="AE44" s="90" t="n"/>
      <c r="AF44" s="90" t="n"/>
      <c r="AG44" s="90" t="n"/>
      <c r="AH44" s="90" t="n"/>
      <c r="AI44" s="90" t="n"/>
      <c r="AJ44" s="90" t="n"/>
    </row>
    <row r="45">
      <c r="A45" s="90" t="n"/>
      <c r="B45" s="90" t="n"/>
      <c r="C45" s="90" t="n"/>
      <c r="D45" s="90" t="n"/>
      <c r="E45" s="90" t="n"/>
      <c r="F45" s="90" t="n"/>
      <c r="G45" s="90" t="n"/>
      <c r="H45" s="90" t="n"/>
      <c r="I45" s="90" t="n"/>
      <c r="J45" s="90" t="n"/>
      <c r="K45" s="90" t="n"/>
      <c r="L45" s="90" t="n"/>
      <c r="M45" s="90" t="n"/>
      <c r="N45" s="90" t="n"/>
      <c r="O45" s="90" t="n"/>
      <c r="P45" s="90" t="n"/>
      <c r="Q45" s="90" t="n"/>
      <c r="R45" s="90" t="n"/>
      <c r="S45" s="90" t="n"/>
      <c r="T45" s="90" t="n"/>
      <c r="U45" s="90" t="n"/>
      <c r="V45" s="90" t="n"/>
      <c r="W45" s="90" t="n"/>
      <c r="X45" s="90" t="n"/>
      <c r="Y45" s="90" t="n"/>
      <c r="Z45" s="90" t="n"/>
      <c r="AA45" s="90" t="n"/>
      <c r="AB45" s="90" t="n"/>
      <c r="AC45" s="90" t="n"/>
      <c r="AD45" s="90" t="n"/>
      <c r="AE45" s="90" t="n"/>
      <c r="AF45" s="90" t="n"/>
      <c r="AG45" s="90" t="n"/>
      <c r="AH45" s="90" t="n"/>
      <c r="AI45" s="90" t="n"/>
      <c r="AJ45" s="90" t="n"/>
    </row>
    <row r="46">
      <c r="A46" s="90" t="n"/>
      <c r="B46" s="90" t="n"/>
      <c r="C46" s="90" t="n"/>
      <c r="D46" s="90" t="n"/>
      <c r="E46" s="90" t="n"/>
      <c r="F46" s="90" t="n"/>
      <c r="G46" s="90" t="n"/>
      <c r="H46" s="90" t="n"/>
      <c r="I46" s="90" t="n"/>
      <c r="J46" s="90" t="n"/>
      <c r="K46" s="90" t="n"/>
      <c r="L46" s="90" t="n"/>
      <c r="M46" s="90" t="n"/>
      <c r="N46" s="90" t="n"/>
      <c r="O46" s="90" t="n"/>
      <c r="P46" s="90" t="n"/>
      <c r="Q46" s="90" t="n"/>
      <c r="R46" s="90" t="n"/>
      <c r="S46" s="90" t="n"/>
      <c r="T46" s="90" t="n"/>
      <c r="U46" s="90" t="n"/>
      <c r="V46" s="90" t="n"/>
      <c r="W46" s="90" t="n"/>
      <c r="X46" s="90" t="n"/>
      <c r="Y46" s="90" t="n"/>
      <c r="Z46" s="90" t="n"/>
      <c r="AA46" s="90" t="n"/>
      <c r="AB46" s="90" t="n"/>
      <c r="AC46" s="90" t="n"/>
      <c r="AD46" s="90" t="n"/>
      <c r="AE46" s="90" t="n"/>
      <c r="AF46" s="90" t="n"/>
      <c r="AG46" s="90" t="n"/>
      <c r="AH46" s="90" t="n"/>
      <c r="AI46" s="90" t="n"/>
      <c r="AJ46" s="90" t="n"/>
    </row>
    <row r="47">
      <c r="A47" s="90" t="n"/>
      <c r="B47" s="90" t="n"/>
      <c r="C47" s="90" t="n"/>
      <c r="D47" s="90" t="n"/>
      <c r="E47" s="90" t="n"/>
      <c r="F47" s="90" t="n"/>
      <c r="G47" s="90" t="n"/>
      <c r="H47" s="90" t="n"/>
      <c r="I47" s="90" t="n"/>
      <c r="J47" s="90" t="n"/>
      <c r="K47" s="90" t="n"/>
      <c r="L47" s="90" t="n"/>
      <c r="M47" s="90" t="n"/>
      <c r="N47" s="90" t="n"/>
      <c r="O47" s="90" t="n"/>
      <c r="P47" s="90" t="n"/>
      <c r="Q47" s="90" t="n"/>
      <c r="R47" s="90" t="n"/>
      <c r="S47" s="90" t="n"/>
      <c r="T47" s="90" t="n"/>
      <c r="U47" s="90" t="n"/>
      <c r="V47" s="90" t="n"/>
      <c r="W47" s="90" t="n"/>
      <c r="X47" s="90" t="n"/>
      <c r="Y47" s="90" t="n"/>
      <c r="Z47" s="90" t="n"/>
      <c r="AA47" s="90" t="n"/>
      <c r="AB47" s="90" t="n"/>
      <c r="AC47" s="90" t="n"/>
      <c r="AD47" s="90" t="n"/>
      <c r="AE47" s="90" t="n"/>
      <c r="AF47" s="90" t="n"/>
      <c r="AG47" s="90" t="n"/>
      <c r="AH47" s="90" t="n"/>
      <c r="AI47" s="90" t="n"/>
      <c r="AJ47" s="90" t="n"/>
    </row>
    <row r="48">
      <c r="A48" s="90" t="n"/>
      <c r="B48" s="90" t="n"/>
      <c r="C48" s="90" t="n"/>
      <c r="D48" s="90" t="n"/>
      <c r="E48" s="90" t="n"/>
      <c r="F48" s="90" t="n"/>
      <c r="G48" s="90" t="n"/>
      <c r="H48" s="90" t="n"/>
      <c r="I48" s="90" t="n"/>
      <c r="J48" s="90" t="n"/>
      <c r="K48" s="90" t="n"/>
      <c r="L48" s="90" t="n"/>
      <c r="M48" s="90" t="n"/>
      <c r="N48" s="90" t="n"/>
      <c r="O48" s="90" t="n"/>
      <c r="P48" s="90" t="n"/>
      <c r="Q48" s="90" t="n"/>
      <c r="R48" s="90" t="n"/>
      <c r="S48" s="90" t="n"/>
      <c r="T48" s="90" t="n"/>
      <c r="U48" s="90" t="n"/>
      <c r="V48" s="90" t="n"/>
      <c r="W48" s="90" t="n"/>
      <c r="X48" s="90" t="n"/>
      <c r="Y48" s="90" t="n"/>
      <c r="Z48" s="90" t="n"/>
      <c r="AA48" s="90" t="n"/>
      <c r="AB48" s="90" t="n"/>
      <c r="AC48" s="90" t="n"/>
      <c r="AD48" s="90" t="n"/>
      <c r="AE48" s="90" t="n"/>
      <c r="AF48" s="90" t="n"/>
      <c r="AG48" s="90" t="n"/>
      <c r="AH48" s="90" t="n"/>
      <c r="AI48" s="90" t="n"/>
      <c r="AJ48" s="90" t="n"/>
    </row>
    <row r="49">
      <c r="A49" s="90" t="n"/>
      <c r="B49" s="90" t="n"/>
      <c r="C49" s="90" t="n"/>
      <c r="D49" s="90" t="n"/>
      <c r="E49" s="90" t="n"/>
      <c r="F49" s="90" t="n"/>
      <c r="G49" s="90" t="n"/>
      <c r="H49" s="90" t="n"/>
      <c r="I49" s="90" t="n"/>
      <c r="J49" s="90" t="n"/>
      <c r="K49" s="90" t="n"/>
      <c r="L49" s="90" t="n"/>
      <c r="M49" s="90" t="n"/>
      <c r="N49" s="90" t="n"/>
      <c r="O49" s="90" t="n"/>
      <c r="P49" s="90" t="n"/>
      <c r="Q49" s="90" t="n"/>
      <c r="R49" s="90" t="n"/>
      <c r="S49" s="90" t="n"/>
      <c r="T49" s="90" t="n"/>
      <c r="U49" s="90" t="n"/>
      <c r="V49" s="90" t="n"/>
      <c r="W49" s="90" t="n"/>
      <c r="X49" s="90" t="n"/>
      <c r="Y49" s="90" t="n"/>
      <c r="Z49" s="90" t="n"/>
      <c r="AA49" s="90" t="n"/>
      <c r="AB49" s="90" t="n"/>
      <c r="AC49" s="90" t="n"/>
      <c r="AD49" s="90" t="n"/>
      <c r="AE49" s="90" t="n"/>
      <c r="AF49" s="90" t="n"/>
      <c r="AG49" s="90" t="n"/>
      <c r="AH49" s="90" t="n"/>
      <c r="AI49" s="90" t="n"/>
      <c r="AJ49" s="90" t="n"/>
    </row>
  </sheetData>
  <conditionalFormatting sqref="I19:I34 I39:I41">
    <cfRule type="expression" priority="3" dxfId="0">
      <formula>SUMIF(H$19:H19,H19,I$19:I19)&gt;SUMIF(D$19:D19,H19,E$19:E19)</formula>
    </cfRule>
  </conditionalFormatting>
  <conditionalFormatting sqref="I35:I38">
    <cfRule type="expression" priority="1" dxfId="0">
      <formula>SUMIF(H$19:H35,H35,I$19:I35)&gt;SUMIF(D$19:D35,H35,E$19:E35)</formula>
    </cfRule>
  </conditionalFormatting>
  <pageMargins left="0.7" right="0.7" top="0.75" bottom="0.75" header="0.3" footer="0.3"/>
  <pageSetup orientation="landscape" paperSize="9" scale="51"/>
  <legacyDrawing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Rozkrut Paweł</dc:creator>
  <dcterms:created xsi:type="dcterms:W3CDTF">2015-03-10T17:31:06Z</dcterms:created>
  <dcterms:modified xsi:type="dcterms:W3CDTF">2025-09-29T14:24:13Z</dcterms:modified>
  <cp:lastModifiedBy>Owner</cp:lastModifiedBy>
</cp:coreProperties>
</file>