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20" windowWidth="11280" windowHeight="6225" tabRatio="600" firstSheet="0" activeTab="0" autoFilterDateGrouping="1"/>
  </bookViews>
  <sheets>
    <sheet name="8.13a" sheetId="1" state="visible" r:id="rId1"/>
    <sheet name="8.15" sheetId="2" state="visible" r:id="rId2"/>
    <sheet name="8.19" sheetId="3" state="visible" r:id="rId3"/>
  </sheets>
  <definedNames>
    <definedName name="solver_adj" localSheetId="0" hidden="1">'8.13a'!$E$11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'8.13a'!$E$11</definedName>
    <definedName name="solver_lhs2" localSheetId="0" hidden="1">'8.13a'!$E$11</definedName>
    <definedName name="solver_lhs3" localSheetId="0" hidden="1">'8.13a'!$E$11</definedName>
    <definedName name="solver_lin" localSheetId="0" hidden="1">0</definedName>
    <definedName name="solver_num" localSheetId="0" hidden="1">3</definedName>
    <definedName name="solver_nwt" localSheetId="0" hidden="1">1</definedName>
    <definedName name="solver_opt" localSheetId="0" hidden="1">'8.13a'!$E$16</definedName>
    <definedName name="solver_pre" localSheetId="0" hidden="1">0.000001</definedName>
    <definedName name="solver_rel1" localSheetId="0" hidden="1">3</definedName>
    <definedName name="solver_rel2" localSheetId="0" hidden="1">3</definedName>
    <definedName name="solver_rel3" localSheetId="0" hidden="1">1</definedName>
    <definedName name="solver_rhs1" localSheetId="0" hidden="1">1</definedName>
    <definedName name="solver_rhs2" localSheetId="0" hidden="1">'8.13a'!$E$5</definedName>
    <definedName name="solver_rhs3" localSheetId="0" hidden="1">'8.13a'!$E$6</definedName>
    <definedName name="solver_scl" localSheetId="0" hidden="1">0</definedName>
    <definedName name="solver_sho" localSheetId="0" hidden="1">0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  <definedName name="_xlnm.Print_Area" localSheetId="0">'8.13a'!$A$1:$F$47</definedName>
    <definedName name="solver_adj" localSheetId="1" hidden="1">'8.15'!$D$12:$E$12</definedName>
    <definedName name="solver_lhs1" localSheetId="1" hidden="1">'8.15'!$D$12:$E$12</definedName>
    <definedName name="solver_lhs2" localSheetId="1" hidden="1">'8.15'!$F$19:$F$21</definedName>
    <definedName name="solver_lhs3" localSheetId="1" hidden="1">'8.15'!$D$12:$E$12</definedName>
    <definedName name="solver_lhs4" localSheetId="1" hidden="1">'8.15'!$D$12:$E$12</definedName>
    <definedName name="solver_lin" localSheetId="1" hidden="1">0</definedName>
    <definedName name="solver_num" localSheetId="1" hidden="1">4</definedName>
    <definedName name="solver_opt" localSheetId="1" hidden="1">'8.15'!$F$16</definedName>
    <definedName name="solver_rel1" localSheetId="1" hidden="1">3</definedName>
    <definedName name="solver_rel2" localSheetId="1" hidden="1">1</definedName>
    <definedName name="solver_rel3" localSheetId="1" hidden="1">3</definedName>
    <definedName name="solver_rel4" localSheetId="1" hidden="1">1</definedName>
    <definedName name="solver_rhs1" localSheetId="1" hidden="1">0</definedName>
    <definedName name="solver_rhs2" localSheetId="1" hidden="1">'8.15'!$H$19:$H$21</definedName>
    <definedName name="solver_rhs3" localSheetId="1" hidden="1">1000</definedName>
    <definedName name="solver_rhs4" localSheetId="1" hidden="1">1500</definedName>
    <definedName name="solver_tmp" localSheetId="1" hidden="1">1500</definedName>
    <definedName name="solver_typ" localSheetId="1" hidden="1">1</definedName>
    <definedName name="solver_val" localSheetId="1" hidden="1">0</definedName>
    <definedName name="_xlnm.Print_Area" localSheetId="1">'8.15'!$A$1:$I$26</definedName>
    <definedName name="solver_adj" localSheetId="2" hidden="1">'8.19'!$D$17:$E$17</definedName>
    <definedName name="solver_drv" localSheetId="2" hidden="1">1</definedName>
    <definedName name="solver_est" localSheetId="2" hidden="1">1</definedName>
    <definedName name="solver_itr" localSheetId="2" hidden="1">100</definedName>
    <definedName name="solver_lhs1" localSheetId="2" hidden="1">'8.19'!$F$18:$F$21</definedName>
    <definedName name="solver_lhs2" localSheetId="2" hidden="1">'8.19'!$D$17:$E$17</definedName>
    <definedName name="solver_lin" localSheetId="2" hidden="1">0</definedName>
    <definedName name="solver_num" localSheetId="2" hidden="1">2</definedName>
    <definedName name="solver_nwt" localSheetId="2" hidden="1">2</definedName>
    <definedName name="solver_opt" localSheetId="2" hidden="1">'8.19'!$F$23</definedName>
    <definedName name="solver_pre" localSheetId="2" hidden="1">0.000001</definedName>
    <definedName name="solver_rel1" localSheetId="2" hidden="1">1</definedName>
    <definedName name="solver_rel2" localSheetId="2" hidden="1">3</definedName>
    <definedName name="solver_rhs1" localSheetId="2" hidden="1">'8.19'!$G$18:$G$21</definedName>
    <definedName name="solver_rhs2" localSheetId="2" hidden="1">0</definedName>
    <definedName name="solver_scl" localSheetId="2" hidden="1">1</definedName>
    <definedName name="solver_sho" localSheetId="2" hidden="1">0</definedName>
    <definedName name="solver_tim" localSheetId="2" hidden="1">100</definedName>
    <definedName name="solver_tmp" localSheetId="2" hidden="1">0</definedName>
    <definedName name="solver_tol" localSheetId="2" hidden="1">0.05</definedName>
    <definedName name="solver_typ" localSheetId="2" hidden="1">2</definedName>
    <definedName name="solver_val" localSheetId="2" hidden="1">0</definedName>
    <definedName name="_xlnm.Print_Area" localSheetId="2">'8.19'!$A$1:$L$36</definedName>
  </definedNames>
  <calcPr calcId="152511" fullCalcOnLoad="1"/>
</workbook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&quot;$&quot;* #,##0_);_(&quot;$&quot;* \(#,##0\);_(&quot;$&quot;* &quot;-&quot;??_);_(@_)"/>
  </numFmts>
  <fonts count="11">
    <font>
      <name val="Arial"/>
      <sz val="10"/>
    </font>
    <font>
      <name val="Arial"/>
      <b val="1"/>
      <i val="1"/>
      <sz val="10"/>
    </font>
    <font>
      <name val="Arial"/>
      <sz val="10"/>
    </font>
    <font>
      <name val="Times New Roman"/>
      <family val="1"/>
      <sz val="14"/>
    </font>
    <font>
      <name val="Times New Roman"/>
      <family val="1"/>
      <sz val="12"/>
    </font>
    <font>
      <name val="Arial"/>
      <family val="2"/>
      <b val="1"/>
      <i val="1"/>
      <sz val="12"/>
    </font>
    <font>
      <name val="Arial"/>
      <family val="2"/>
      <sz val="10"/>
      <u val="single"/>
    </font>
    <font>
      <name val="Arial"/>
      <family val="2"/>
      <b val="1"/>
      <sz val="16"/>
      <u val="single"/>
    </font>
    <font>
      <name val="Arial"/>
      <family val="2"/>
      <sz val="10"/>
    </font>
    <font>
      <name val="Arial"/>
      <family val="2"/>
      <b val="1"/>
      <i val="1"/>
      <sz val="14"/>
    </font>
    <font>
      <name val="Arial"/>
      <family val="2"/>
      <b val="1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2" fillId="0" borderId="0"/>
    <xf numFmtId="43" fontId="2" fillId="0" borderId="0"/>
    <xf numFmtId="44" fontId="2" fillId="0" borderId="0"/>
    <xf numFmtId="9" fontId="2" fillId="0" borderId="0"/>
  </cellStyleXfs>
  <cellXfs count="59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4" fontId="0" fillId="0" borderId="0" pivotButton="0" quotePrefix="0" xfId="1"/>
    <xf numFmtId="165" fontId="0" fillId="0" borderId="0" pivotButton="0" quotePrefix="0" xfId="2"/>
    <xf numFmtId="165" fontId="5" fillId="0" borderId="1" pivotButton="0" quotePrefix="0" xfId="2"/>
    <xf numFmtId="0" fontId="0" fillId="0" borderId="2" pivotButton="0" quotePrefix="0" xfId="0"/>
    <xf numFmtId="0" fontId="0" fillId="0" borderId="3" pivotButton="0" quotePrefix="0" xfId="0"/>
    <xf numFmtId="164" fontId="0" fillId="0" borderId="4" pivotButton="0" quotePrefix="0" xfId="1"/>
    <xf numFmtId="0" fontId="0" fillId="0" borderId="5" pivotButton="0" quotePrefix="0" xfId="0"/>
    <xf numFmtId="0" fontId="0" fillId="0" borderId="0" pivotButton="0" quotePrefix="0" xfId="0"/>
    <xf numFmtId="165" fontId="0" fillId="0" borderId="6" pivotButton="0" quotePrefix="0" xfId="2"/>
    <xf numFmtId="9" fontId="0" fillId="0" borderId="6" pivotButton="0" quotePrefix="0" xfId="3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164" fontId="0" fillId="0" borderId="6" pivotButton="0" quotePrefix="0" xfId="1"/>
    <xf numFmtId="1" fontId="0" fillId="0" borderId="6" pivotButton="0" quotePrefix="0" xfId="0"/>
    <xf numFmtId="0" fontId="0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165" fontId="0" fillId="0" borderId="10" pivotButton="0" quotePrefix="0" xfId="2"/>
    <xf numFmtId="165" fontId="0" fillId="0" borderId="11" pivotButton="0" quotePrefix="0" xfId="2"/>
    <xf numFmtId="165" fontId="5" fillId="0" borderId="0" pivotButton="0" quotePrefix="0" xfId="2"/>
    <xf numFmtId="0" fontId="7" fillId="0" borderId="0" pivotButton="0" quotePrefix="0" xfId="0"/>
    <xf numFmtId="0" fontId="0" fillId="0" borderId="0" applyAlignment="1" pivotButton="0" quotePrefix="1" xfId="0">
      <alignment horizontal="right"/>
    </xf>
    <xf numFmtId="0" fontId="8" fillId="0" borderId="8" applyAlignment="1" pivotButton="0" quotePrefix="0" xfId="0">
      <alignment horizontal="center" wrapText="1"/>
    </xf>
    <xf numFmtId="0" fontId="8" fillId="0" borderId="5" applyAlignment="1" pivotButton="0" quotePrefix="0" xfId="0">
      <alignment horizontal="left" wrapText="1"/>
    </xf>
    <xf numFmtId="0" fontId="0" fillId="0" borderId="4" pivotButton="0" quotePrefix="0" xfId="0"/>
    <xf numFmtId="0" fontId="8" fillId="0" borderId="9" applyAlignment="1" pivotButton="0" quotePrefix="0" xfId="0">
      <alignment horizontal="center" wrapText="1"/>
    </xf>
    <xf numFmtId="0" fontId="8" fillId="0" borderId="2" applyAlignment="1" pivotButton="0" quotePrefix="0" xfId="0">
      <alignment horizontal="center" wrapText="1"/>
    </xf>
    <xf numFmtId="0" fontId="8" fillId="0" borderId="3" applyAlignment="1" pivotButton="0" quotePrefix="0" xfId="0">
      <alignment horizontal="center" wrapText="1"/>
    </xf>
    <xf numFmtId="2" fontId="0" fillId="0" borderId="0" pivotButton="0" quotePrefix="0" xfId="0"/>
    <xf numFmtId="2" fontId="0" fillId="0" borderId="8" pivotButton="0" quotePrefix="0" xfId="0"/>
    <xf numFmtId="2" fontId="8" fillId="0" borderId="10" applyAlignment="1" pivotButton="0" quotePrefix="0" xfId="0">
      <alignment horizontal="right" wrapText="1"/>
    </xf>
    <xf numFmtId="2" fontId="8" fillId="0" borderId="11" applyAlignment="1" pivotButton="0" quotePrefix="0" xfId="0">
      <alignment horizontal="right" wrapText="1"/>
    </xf>
    <xf numFmtId="0" fontId="0" fillId="0" borderId="0" applyAlignment="1" pivotButton="0" quotePrefix="0" xfId="0">
      <alignment horizontal="right"/>
    </xf>
    <xf numFmtId="164" fontId="1" fillId="0" borderId="0" pivotButton="0" quotePrefix="0" xfId="1"/>
    <xf numFmtId="2" fontId="0" fillId="0" borderId="0" pivotButton="0" quotePrefix="0" xfId="0"/>
    <xf numFmtId="2" fontId="1" fillId="0" borderId="0" pivotButton="0" quotePrefix="0" xfId="0"/>
    <xf numFmtId="164" fontId="1" fillId="0" borderId="0" pivotButton="0" quotePrefix="0" xfId="1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wrapText="1"/>
    </xf>
    <xf numFmtId="165" fontId="9" fillId="0" borderId="1" pivotButton="0" quotePrefix="0" xfId="2"/>
    <xf numFmtId="0" fontId="10" fillId="0" borderId="0" pivotButton="0" quotePrefix="0" xfId="0"/>
    <xf numFmtId="0" fontId="10" fillId="0" borderId="0" applyAlignment="1" pivotButton="0" quotePrefix="0" xfId="0">
      <alignment vertical="top"/>
    </xf>
    <xf numFmtId="164" fontId="0" fillId="0" borderId="4" pivotButton="0" quotePrefix="0" xfId="1"/>
    <xf numFmtId="164" fontId="0" fillId="0" borderId="6" pivotButton="0" quotePrefix="0" xfId="1"/>
    <xf numFmtId="165" fontId="0" fillId="0" borderId="6" pivotButton="0" quotePrefix="0" xfId="2"/>
    <xf numFmtId="165" fontId="5" fillId="0" borderId="1" pivotButton="0" quotePrefix="0" xfId="2"/>
    <xf numFmtId="165" fontId="9" fillId="0" borderId="1" pivotButton="0" quotePrefix="0" xfId="2"/>
    <xf numFmtId="165" fontId="0" fillId="0" borderId="10" pivotButton="0" quotePrefix="0" xfId="2"/>
    <xf numFmtId="165" fontId="0" fillId="0" borderId="11" pivotButton="0" quotePrefix="0" xfId="2"/>
    <xf numFmtId="164" fontId="0" fillId="0" borderId="0" pivotButton="0" quotePrefix="0" xfId="1"/>
    <xf numFmtId="165" fontId="0" fillId="0" borderId="0" pivotButton="0" quotePrefix="0" xfId="2"/>
    <xf numFmtId="165" fontId="5" fillId="0" borderId="0" pivotButton="0" quotePrefix="0" xfId="2"/>
    <xf numFmtId="164" fontId="1" fillId="0" borderId="0" pivotButton="0" quotePrefix="0" xfId="1"/>
  </cellXfs>
  <cellStyles count="4">
    <cellStyle name="Normal" xfId="0" builtinId="0"/>
    <cellStyle name="Comma" xfId="1" builtinId="3"/>
    <cellStyle name="Currency" xfId="2" builtinId="4"/>
    <cellStyle name="Percent" xfId="3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7"/>
  <sheetViews>
    <sheetView tabSelected="1" topLeftCell="A29" workbookViewId="0">
      <selection activeCell="F47" sqref="F47"/>
    </sheetView>
  </sheetViews>
  <sheetFormatPr baseColWidth="8" defaultRowHeight="12.75"/>
  <cols>
    <col width="14.42578125" customWidth="1" style="11" min="5" max="5"/>
    <col width="21.5703125" customWidth="1" style="11" min="6" max="6"/>
    <col width="2.7109375" customWidth="1" style="11" min="8" max="14"/>
    <col width="13.42578125" customWidth="1" style="11" min="15" max="15"/>
    <col width="1.85546875" customWidth="1" style="11" min="16" max="16"/>
  </cols>
  <sheetData>
    <row r="1" ht="18.75" customHeight="1" s="11">
      <c r="O1" s="2" t="inlineStr">
        <is>
          <t>Sidbury, Dennis</t>
        </is>
      </c>
    </row>
    <row r="2" ht="20.25" customHeight="1" s="11">
      <c r="A2" s="26" t="inlineStr">
        <is>
          <t>8.13(a)</t>
        </is>
      </c>
      <c r="O2" s="2" t="inlineStr">
        <is>
          <t>E204-2</t>
        </is>
      </c>
    </row>
    <row r="3" ht="90.75" customHeight="1" s="11">
      <c r="A3" s="44" t="inlineStr">
        <is>
          <t>Objective:  Determine most EOQ and total (minimum) cost.</t>
        </is>
      </c>
      <c r="O3" s="2" t="inlineStr">
        <is>
          <t>Problem Set #3</t>
        </is>
      </c>
    </row>
    <row r="4" ht="15.75" customHeight="1" s="11">
      <c r="C4" s="7" t="inlineStr">
        <is>
          <t>Annual demand</t>
        </is>
      </c>
      <c r="D4" s="8" t="n"/>
      <c r="E4" s="48" t="n">
        <v>1500</v>
      </c>
      <c r="F4" t="inlineStr">
        <is>
          <t>given</t>
        </is>
      </c>
      <c r="O4" s="3" t="inlineStr">
        <is>
          <t>Ch. 8, #8.13(a) only, 8.15 (a)-(d) only, 8.19</t>
        </is>
      </c>
    </row>
    <row r="5" ht="15.75" customHeight="1" s="11">
      <c r="C5" s="10" t="inlineStr">
        <is>
          <t>Minimum order</t>
        </is>
      </c>
      <c r="E5" s="49" t="n">
        <v>1</v>
      </c>
      <c r="F5" t="inlineStr">
        <is>
          <t>Constraint</t>
        </is>
      </c>
      <c r="O5" s="3" t="inlineStr">
        <is>
          <t>(2 of 3)</t>
        </is>
      </c>
    </row>
    <row r="6" ht="15.75" customHeight="1" s="11">
      <c r="C6" s="10" t="inlineStr">
        <is>
          <t>Maximum order</t>
        </is>
      </c>
      <c r="E6" s="49" t="n">
        <v>499</v>
      </c>
      <c r="F6" t="inlineStr">
        <is>
          <t>Constraint</t>
        </is>
      </c>
      <c r="O6" s="3" t="inlineStr">
        <is>
          <t>Date Due:  4/13/00</t>
        </is>
      </c>
    </row>
    <row r="7">
      <c r="C7" s="10" t="inlineStr">
        <is>
          <t>Cost per Unit</t>
        </is>
      </c>
      <c r="E7" s="50" t="n">
        <v>35</v>
      </c>
      <c r="F7" t="inlineStr">
        <is>
          <t>given</t>
        </is>
      </c>
    </row>
    <row r="8">
      <c r="C8" s="10" t="inlineStr">
        <is>
          <t>Cost per Order</t>
        </is>
      </c>
      <c r="E8" s="50" t="n">
        <v>20</v>
      </c>
      <c r="F8" t="inlineStr">
        <is>
          <t>given</t>
        </is>
      </c>
    </row>
    <row r="9">
      <c r="C9" s="10" t="inlineStr">
        <is>
          <t>Holding Cost</t>
        </is>
      </c>
      <c r="E9" s="13" t="n">
        <v>0.2</v>
      </c>
      <c r="F9" t="inlineStr">
        <is>
          <t>given</t>
        </is>
      </c>
    </row>
    <row r="10">
      <c r="C10" s="10" t="n"/>
      <c r="E10" s="14" t="n"/>
    </row>
    <row r="11">
      <c r="C11" s="10" t="inlineStr">
        <is>
          <t>Order Quantity</t>
        </is>
      </c>
      <c r="E11" s="19" t="n">
        <v>92.58259954114708</v>
      </c>
      <c r="F11" t="inlineStr">
        <is>
          <t>&lt;====Changing Cell #1</t>
        </is>
      </c>
    </row>
    <row r="12">
      <c r="C12" s="10" t="n"/>
      <c r="E12" s="14" t="n"/>
    </row>
    <row r="13">
      <c r="C13" s="10" t="inlineStr">
        <is>
          <t>Purchasing Cost</t>
        </is>
      </c>
      <c r="E13" s="50">
        <f>E7*E4</f>
        <v/>
      </c>
      <c r="F13" t="inlineStr">
        <is>
          <t>Cost x demand</t>
        </is>
      </c>
    </row>
    <row r="14">
      <c r="C14" s="10" t="inlineStr">
        <is>
          <t>Cost of Ordering</t>
        </is>
      </c>
      <c r="E14" s="50">
        <f>E4/E11*E8</f>
        <v/>
      </c>
      <c r="F14" t="inlineStr">
        <is>
          <t>Demand/Order Quantity*Cost per Order</t>
        </is>
      </c>
    </row>
    <row r="15">
      <c r="C15" s="10" t="inlineStr">
        <is>
          <t>Inventory Cost</t>
        </is>
      </c>
      <c r="E15" s="50">
        <f>E11/2*E7*E9</f>
        <v/>
      </c>
      <c r="F15" t="inlineStr">
        <is>
          <t>Avg. Inv. * Cost per unit * Holding Cost</t>
        </is>
      </c>
    </row>
    <row r="16" ht="15" customHeight="1" s="11">
      <c r="C16" s="10" t="inlineStr">
        <is>
          <t>Total Cost</t>
        </is>
      </c>
      <c r="E16" s="51">
        <f>SUM(E13:E15)</f>
        <v/>
      </c>
      <c r="F16" t="inlineStr">
        <is>
          <t>&lt;====Target Cell #1</t>
        </is>
      </c>
    </row>
    <row r="17">
      <c r="C17" s="15" t="n"/>
      <c r="D17" s="16" t="n"/>
      <c r="E17" s="17" t="n"/>
    </row>
    <row r="18"/>
    <row r="19">
      <c r="C19" s="7" t="inlineStr">
        <is>
          <t>Annual demand</t>
        </is>
      </c>
      <c r="D19" s="8" t="n"/>
      <c r="E19" s="48" t="n">
        <v>1500</v>
      </c>
      <c r="F19" t="inlineStr">
        <is>
          <t>given</t>
        </is>
      </c>
    </row>
    <row r="20">
      <c r="C20" s="10" t="inlineStr">
        <is>
          <t>Minimum order</t>
        </is>
      </c>
      <c r="E20" s="49" t="n">
        <v>500</v>
      </c>
      <c r="F20" t="inlineStr">
        <is>
          <t>Constraint</t>
        </is>
      </c>
    </row>
    <row r="21">
      <c r="C21" s="10" t="inlineStr">
        <is>
          <t>Maximum order</t>
        </is>
      </c>
      <c r="E21" s="49" t="n">
        <v>999</v>
      </c>
      <c r="F21" t="inlineStr">
        <is>
          <t>Constraint</t>
        </is>
      </c>
    </row>
    <row r="22">
      <c r="C22" s="10" t="inlineStr">
        <is>
          <t>Cost per Unit</t>
        </is>
      </c>
      <c r="E22" s="50" t="n">
        <v>33</v>
      </c>
      <c r="F22" t="inlineStr">
        <is>
          <t>given</t>
        </is>
      </c>
    </row>
    <row r="23">
      <c r="C23" s="10" t="inlineStr">
        <is>
          <t>Cost per Order</t>
        </is>
      </c>
      <c r="E23" s="50" t="n">
        <v>20</v>
      </c>
      <c r="F23" t="inlineStr">
        <is>
          <t>given</t>
        </is>
      </c>
    </row>
    <row r="24">
      <c r="C24" s="10" t="inlineStr">
        <is>
          <t>Holding Cost</t>
        </is>
      </c>
      <c r="E24" s="13" t="n">
        <v>0.2</v>
      </c>
      <c r="F24" t="inlineStr">
        <is>
          <t>given</t>
        </is>
      </c>
    </row>
    <row r="25">
      <c r="C25" s="10" t="n"/>
      <c r="E25" s="14" t="n"/>
    </row>
    <row r="26">
      <c r="C26" s="10" t="inlineStr">
        <is>
          <t>Order Quantity</t>
        </is>
      </c>
      <c r="E26" s="14" t="n">
        <v>500</v>
      </c>
      <c r="F26" t="inlineStr">
        <is>
          <t>&lt;====Changing Cell #2</t>
        </is>
      </c>
    </row>
    <row r="27">
      <c r="C27" s="10" t="n"/>
      <c r="E27" s="14" t="n"/>
    </row>
    <row r="28">
      <c r="C28" s="10" t="inlineStr">
        <is>
          <t>Purchasing Cost</t>
        </is>
      </c>
      <c r="E28" s="50">
        <f>E22*E19</f>
        <v/>
      </c>
      <c r="F28" t="inlineStr">
        <is>
          <t>Cost x demand</t>
        </is>
      </c>
    </row>
    <row r="29">
      <c r="C29" s="10" t="inlineStr">
        <is>
          <t>Cost of Ordering</t>
        </is>
      </c>
      <c r="E29" s="50">
        <f>E19/E26*E23</f>
        <v/>
      </c>
      <c r="F29" t="inlineStr">
        <is>
          <t>Demand/Order Quantity*Cost per Order</t>
        </is>
      </c>
    </row>
    <row r="30">
      <c r="C30" s="10" t="inlineStr">
        <is>
          <t>Inventory Cost</t>
        </is>
      </c>
      <c r="E30" s="50">
        <f>E26/2*E22*E24</f>
        <v/>
      </c>
      <c r="F30" t="inlineStr">
        <is>
          <t>Avg. Inv. * Cost per unit * Holding Cost</t>
        </is>
      </c>
    </row>
    <row r="31" ht="15" customHeight="1" s="11">
      <c r="C31" s="10" t="inlineStr">
        <is>
          <t>Total Cost</t>
        </is>
      </c>
      <c r="E31" s="51">
        <f>SUM(E28:E30)</f>
        <v/>
      </c>
      <c r="F31" t="inlineStr">
        <is>
          <t>&lt;====Target Cell #2</t>
        </is>
      </c>
    </row>
    <row r="32">
      <c r="C32" s="15" t="n"/>
      <c r="D32" s="16" t="n"/>
      <c r="E32" s="17" t="n"/>
    </row>
    <row r="33"/>
    <row r="34">
      <c r="C34" s="7" t="inlineStr">
        <is>
          <t>Annual demand</t>
        </is>
      </c>
      <c r="D34" s="8" t="n"/>
      <c r="E34" s="48" t="n">
        <v>1500</v>
      </c>
      <c r="F34" t="inlineStr">
        <is>
          <t>given</t>
        </is>
      </c>
    </row>
    <row r="35">
      <c r="C35" s="10" t="inlineStr">
        <is>
          <t>Minimum order</t>
        </is>
      </c>
      <c r="E35" s="49" t="n">
        <v>1000</v>
      </c>
      <c r="F35" t="inlineStr">
        <is>
          <t>Constraint</t>
        </is>
      </c>
    </row>
    <row r="36">
      <c r="C36" s="10" t="inlineStr">
        <is>
          <t>Maximum order</t>
        </is>
      </c>
      <c r="E36" s="49">
        <f>E34</f>
        <v/>
      </c>
      <c r="F36" t="inlineStr">
        <is>
          <t>Constraint</t>
        </is>
      </c>
    </row>
    <row r="37">
      <c r="C37" s="10" t="inlineStr">
        <is>
          <t>Cost per Unit</t>
        </is>
      </c>
      <c r="E37" s="50" t="n">
        <v>31</v>
      </c>
      <c r="F37" t="inlineStr">
        <is>
          <t>given</t>
        </is>
      </c>
    </row>
    <row r="38">
      <c r="C38" s="10" t="inlineStr">
        <is>
          <t>Cost per Order</t>
        </is>
      </c>
      <c r="E38" s="50" t="n">
        <v>20</v>
      </c>
      <c r="F38" t="inlineStr">
        <is>
          <t>given</t>
        </is>
      </c>
    </row>
    <row r="39">
      <c r="C39" s="10" t="inlineStr">
        <is>
          <t>Holding Cost</t>
        </is>
      </c>
      <c r="E39" s="13" t="n">
        <v>0.2</v>
      </c>
      <c r="F39" t="inlineStr">
        <is>
          <t>given</t>
        </is>
      </c>
    </row>
    <row r="40">
      <c r="C40" s="10" t="n"/>
      <c r="E40" s="14" t="n"/>
    </row>
    <row r="41">
      <c r="C41" s="10" t="inlineStr">
        <is>
          <t>Order Quantity</t>
        </is>
      </c>
      <c r="E41" s="14" t="n">
        <v>1000</v>
      </c>
      <c r="F41" t="inlineStr">
        <is>
          <t>&lt;====Changing Cell #3</t>
        </is>
      </c>
    </row>
    <row r="42">
      <c r="C42" s="10" t="n"/>
      <c r="E42" s="14" t="n"/>
    </row>
    <row r="43">
      <c r="C43" s="10" t="inlineStr">
        <is>
          <t>Purchasing Cost</t>
        </is>
      </c>
      <c r="E43" s="50">
        <f>E37*E34</f>
        <v/>
      </c>
      <c r="F43" t="inlineStr">
        <is>
          <t>Cost x demand</t>
        </is>
      </c>
    </row>
    <row r="44">
      <c r="C44" s="10" t="inlineStr">
        <is>
          <t>Cost of Ordering</t>
        </is>
      </c>
      <c r="E44" s="50">
        <f>E34/E41*E38</f>
        <v/>
      </c>
      <c r="F44" t="inlineStr">
        <is>
          <t>Demand/Order Quantity*Cost per Order</t>
        </is>
      </c>
    </row>
    <row r="45">
      <c r="C45" s="10" t="inlineStr">
        <is>
          <t>Inventory Cost</t>
        </is>
      </c>
      <c r="E45" s="50">
        <f>E41/2*E37*E39</f>
        <v/>
      </c>
      <c r="F45" t="inlineStr">
        <is>
          <t>Avg. Inv. * Cost per unit * Holding Cost</t>
        </is>
      </c>
    </row>
    <row r="46" ht="18.75" customHeight="1" s="11">
      <c r="C46" s="10" t="inlineStr">
        <is>
          <t>Total Cost</t>
        </is>
      </c>
      <c r="E46" s="52">
        <f>SUM(E43:E45)</f>
        <v/>
      </c>
      <c r="F46" s="46" t="inlineStr">
        <is>
          <t>&lt;====Target Cell #3 - this is the optimal solution</t>
        </is>
      </c>
    </row>
    <row r="47">
      <c r="C47" s="15" t="n"/>
      <c r="D47" s="16" t="n"/>
      <c r="E47" s="22" t="n"/>
      <c r="F47" s="47" t="inlineStr">
        <is>
          <t>(i.e. cost is the lowest of all three scenarios)</t>
        </is>
      </c>
    </row>
  </sheetData>
  <printOptions horizontalCentered="1" headings="1" gridLines="1"/>
  <pageMargins left="0.75" right="0.75" top="1" bottom="1" header="0.5" footer="0.5"/>
  <pageSetup orientation="landscape" scale="6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2.75"/>
  <cols>
    <col width="13.42578125" bestFit="1" customWidth="1" style="11" min="1" max="1"/>
    <col width="13.140625" customWidth="1" style="11" min="2" max="2"/>
    <col width="10.5703125" bestFit="1" customWidth="1" style="11" min="3" max="3"/>
    <col width="32.5703125" bestFit="1" customWidth="1" style="11" min="4" max="4"/>
    <col width="12.85546875" customWidth="1" style="11" min="5" max="5"/>
    <col width="17.7109375" bestFit="1" customWidth="1" style="11" min="6" max="6"/>
    <col width="7.85546875" bestFit="1" customWidth="1" style="11" min="7" max="7"/>
    <col width="6.5703125" customWidth="1" style="11" min="8" max="8"/>
  </cols>
  <sheetData>
    <row r="1" ht="20.25" customHeight="1" s="11">
      <c r="A1" s="26" t="n">
        <v>8.15</v>
      </c>
    </row>
    <row r="2"/>
    <row r="3">
      <c r="A3" t="inlineStr">
        <is>
          <t>$1,000-$1,500</t>
        </is>
      </c>
    </row>
    <row r="4">
      <c r="A4" t="inlineStr">
        <is>
          <t>Aqua-demand=300-0.175xprice</t>
        </is>
      </c>
      <c r="D4" t="inlineStr">
        <is>
          <t xml:space="preserve">Objective:  [Person_1] profit (i.e. determine [Person_2]. price) and, in turn, determine </t>
        </is>
      </c>
    </row>
    <row r="5">
      <c r="A5" t="inlineStr">
        <is>
          <t>Hydro-demand=325-0.15xprice</t>
        </is>
      </c>
      <c r="D5" t="inlineStr">
        <is>
          <t>optimal product mix.</t>
        </is>
      </c>
    </row>
    <row r="6">
      <c r="A6" t="inlineStr">
        <is>
          <t xml:space="preserve">Aqua cost/unit = </t>
        </is>
      </c>
      <c r="C6" t="n">
        <v>850</v>
      </c>
      <c r="D6" t="inlineStr">
        <is>
          <t>1 pump</t>
        </is>
      </c>
      <c r="E6" t="inlineStr">
        <is>
          <t>9hrslabor</t>
        </is>
      </c>
      <c r="F6" t="inlineStr">
        <is>
          <t>12ft tubing</t>
        </is>
      </c>
    </row>
    <row r="7">
      <c r="A7" t="inlineStr">
        <is>
          <t>Hydro cost/unit=</t>
        </is>
      </c>
      <c r="C7" t="n">
        <v>700</v>
      </c>
      <c r="D7" t="inlineStr">
        <is>
          <t>1 pump</t>
        </is>
      </c>
      <c r="E7" t="inlineStr">
        <is>
          <t>6 hrs labor</t>
        </is>
      </c>
      <c r="F7" t="inlineStr">
        <is>
          <t>16 ft tubing</t>
        </is>
      </c>
    </row>
    <row r="8">
      <c r="D8" t="n">
        <v>200</v>
      </c>
      <c r="E8" t="n">
        <v>1566</v>
      </c>
      <c r="F8" t="n">
        <v>2800</v>
      </c>
    </row>
    <row r="9"/>
    <row r="10">
      <c r="B10" t="inlineStr">
        <is>
          <t>(a)-(c)</t>
        </is>
      </c>
      <c r="D10" s="21" t="inlineStr">
        <is>
          <t>[Person_3]</t>
        </is>
      </c>
      <c r="E10" s="21" t="inlineStr">
        <is>
          <t>Hyrdro-Luxes</t>
        </is>
      </c>
      <c r="F10" s="21" t="inlineStr">
        <is>
          <t>Total</t>
        </is>
      </c>
    </row>
    <row r="11" ht="6.75" customHeight="1" s="11" thickBot="1">
      <c r="D11" s="21" t="n"/>
      <c r="E11" s="21" t="n"/>
      <c r="F11" s="21" t="n"/>
    </row>
    <row r="12" ht="14.25" customHeight="1" s="11" thickBot="1" thickTop="1">
      <c r="C12" t="inlineStr">
        <is>
          <t>Price</t>
        </is>
      </c>
      <c r="D12" s="53" t="n">
        <v>1282.142760161433</v>
      </c>
      <c r="E12" s="54" t="n">
        <v>1433.333173601245</v>
      </c>
      <c r="F12" t="inlineStr">
        <is>
          <t>&lt;===Changing cells outlined</t>
        </is>
      </c>
    </row>
    <row r="13" ht="13.5" customHeight="1" s="11" thickTop="1">
      <c r="C13" t="inlineStr">
        <is>
          <t>Demand</t>
        </is>
      </c>
      <c r="D13" s="55">
        <f>300-0.175*D12</f>
        <v/>
      </c>
      <c r="E13" s="55">
        <f>325-0.15*E12</f>
        <v/>
      </c>
      <c r="F13" t="inlineStr">
        <is>
          <t>per regression</t>
        </is>
      </c>
    </row>
    <row r="14">
      <c r="C14" t="inlineStr">
        <is>
          <t>Cost</t>
        </is>
      </c>
      <c r="D14" s="56" t="n">
        <v>850</v>
      </c>
      <c r="E14" s="56" t="n">
        <v>700</v>
      </c>
      <c r="F14" t="inlineStr">
        <is>
          <t>given</t>
        </is>
      </c>
    </row>
    <row r="15">
      <c r="C15" t="inlineStr">
        <is>
          <t>Unit Profit</t>
        </is>
      </c>
      <c r="D15" s="56">
        <f>D12-D14</f>
        <v/>
      </c>
      <c r="E15" s="56">
        <f>E12-E14</f>
        <v/>
      </c>
    </row>
    <row r="16" ht="15" customHeight="1" s="11">
      <c r="B16" s="27" t="inlineStr">
        <is>
          <t>Unit Profit x Demand====&gt;</t>
        </is>
      </c>
      <c r="C16" t="inlineStr">
        <is>
          <t>Profit</t>
        </is>
      </c>
      <c r="D16" s="56">
        <f>D15*D13</f>
        <v/>
      </c>
      <c r="E16" s="56">
        <f>E15*E13</f>
        <v/>
      </c>
      <c r="F16" s="57">
        <f>D16+E16</f>
        <v/>
      </c>
      <c r="G16" t="inlineStr">
        <is>
          <t>&lt;====Target Cell</t>
        </is>
      </c>
    </row>
    <row r="17"/>
    <row r="18">
      <c r="B18" s="38" t="inlineStr">
        <is>
          <t>[Person_4]</t>
        </is>
      </c>
      <c r="F18" s="20" t="inlineStr">
        <is>
          <t>Used</t>
        </is>
      </c>
      <c r="H18" t="inlineStr">
        <is>
          <t>Available</t>
        </is>
      </c>
    </row>
    <row r="19">
      <c r="C19" t="inlineStr">
        <is>
          <t>Pumps</t>
        </is>
      </c>
      <c r="D19" t="n">
        <v>1</v>
      </c>
      <c r="E19" t="n">
        <v>1</v>
      </c>
      <c r="F19" s="55">
        <f>SUMPRODUCT(D19:E19,$D$13:$E$13)</f>
        <v/>
      </c>
      <c r="G19" s="20" t="inlineStr">
        <is>
          <t>&lt;=</t>
        </is>
      </c>
      <c r="H19" s="55" t="n">
        <v>200</v>
      </c>
    </row>
    <row r="20">
      <c r="C20" t="inlineStr">
        <is>
          <t>Labor</t>
        </is>
      </c>
      <c r="D20" t="n">
        <v>9</v>
      </c>
      <c r="E20" t="n">
        <v>6</v>
      </c>
      <c r="F20" s="55">
        <f>SUMPRODUCT(D20:E20,$D$13:$E$13)</f>
        <v/>
      </c>
      <c r="G20" s="20" t="inlineStr">
        <is>
          <t>&lt;=</t>
        </is>
      </c>
      <c r="H20" s="55" t="n">
        <v>1566</v>
      </c>
    </row>
    <row r="21">
      <c r="C21" t="inlineStr">
        <is>
          <t>Tubing</t>
        </is>
      </c>
      <c r="D21" t="n">
        <v>12</v>
      </c>
      <c r="E21" t="n">
        <v>16</v>
      </c>
      <c r="F21" s="55">
        <f>SUMPRODUCT(D21:E21,$D$13:$E$13)</f>
        <v/>
      </c>
      <c r="G21" s="20" t="inlineStr">
        <is>
          <t>&lt;=</t>
        </is>
      </c>
      <c r="H21" s="55" t="n">
        <v>2800</v>
      </c>
    </row>
    <row r="22"/>
    <row r="23">
      <c r="C23" t="inlineStr">
        <is>
          <t>$1,000&lt;=Price&lt;=$1,500</t>
        </is>
      </c>
    </row>
    <row r="24"/>
    <row r="25"/>
    <row r="26">
      <c r="B26" s="43" t="inlineStr">
        <is>
          <t>(d)  None of the resource constraints are binding at the optimal solution.</t>
        </is>
      </c>
    </row>
    <row r="27">
      <c r="B27" s="43" t="n"/>
    </row>
  </sheetData>
  <printOptions headings="1" gridLines="1"/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workbookViewId="0">
      <selection activeCell="A1" sqref="A1"/>
    </sheetView>
  </sheetViews>
  <sheetFormatPr baseColWidth="8" defaultRowHeight="12.75"/>
  <cols>
    <col width="9" customWidth="1" style="11" min="1" max="1"/>
    <col width="6.7109375" customWidth="1" style="11" min="2" max="2"/>
    <col width="18.5703125" bestFit="1" customWidth="1" style="11" min="3" max="3"/>
    <col width="10.140625" customWidth="1" style="11" min="4" max="4"/>
    <col width="9.5703125" customWidth="1" style="11" min="5" max="5"/>
    <col width="16.85546875" bestFit="1" customWidth="1" style="11" min="6" max="6"/>
    <col width="12.85546875" bestFit="1" customWidth="1" style="11" min="7" max="7"/>
    <col width="9" customWidth="1" style="11" min="8" max="8"/>
    <col width="14.7109375" bestFit="1" customWidth="1" style="11" min="9" max="9"/>
  </cols>
  <sheetData>
    <row r="1" ht="20.25" customHeight="1" s="11">
      <c r="A1" s="26" t="n">
        <v>8.19</v>
      </c>
    </row>
    <row r="2">
      <c r="B2" t="inlineStr">
        <is>
          <t>(a)-(c)</t>
        </is>
      </c>
      <c r="C2" t="inlineStr">
        <is>
          <t>Objective:  Minimize annual shipping miles</t>
        </is>
      </c>
    </row>
    <row r="3" ht="39" customHeight="1" s="11" thickBot="1">
      <c r="C3" s="32" t="inlineStr">
        <is>
          <t>Carpet Mill Locations</t>
        </is>
      </c>
      <c r="D3" s="33" t="inlineStr">
        <is>
          <t xml:space="preserve"> X         Coordinate</t>
        </is>
      </c>
      <c r="E3" s="33" t="inlineStr">
        <is>
          <t xml:space="preserve"> Y         Coordinate</t>
        </is>
      </c>
      <c r="F3" s="8" t="n"/>
      <c r="G3" s="8" t="n"/>
      <c r="H3" s="30" t="n"/>
    </row>
    <row r="4" ht="27" customHeight="1" s="11" thickBot="1" thickTop="1">
      <c r="C4" s="29" t="inlineStr">
        <is>
          <t>Tower</t>
        </is>
      </c>
      <c r="D4" s="36" t="n">
        <v>12.41156278007282</v>
      </c>
      <c r="E4" s="37" t="n">
        <v>29.69962381142105</v>
      </c>
      <c r="F4" s="28" t="inlineStr">
        <is>
          <t>Distance to plant</t>
        </is>
      </c>
      <c r="G4" s="28" t="inlineStr">
        <is>
          <t>Maximum Alllowed</t>
        </is>
      </c>
      <c r="H4" s="31" t="inlineStr">
        <is>
          <t># of deliveries</t>
        </is>
      </c>
      <c r="I4" t="inlineStr">
        <is>
          <t>Changing cells are outlined in bold</t>
        </is>
      </c>
    </row>
    <row r="5" ht="13.5" customHeight="1" s="11" thickTop="1">
      <c r="C5" s="10" t="inlineStr">
        <is>
          <t>[Person_5]</t>
        </is>
      </c>
      <c r="D5" t="n">
        <v>9</v>
      </c>
      <c r="E5" t="n">
        <v>43</v>
      </c>
      <c r="F5" s="40">
        <f>SQRT((D5-$D$4)^2+(E5-$E$4)^2)</f>
        <v/>
      </c>
      <c r="G5" t="n">
        <v>50</v>
      </c>
      <c r="H5" s="14" t="n">
        <v>130</v>
      </c>
    </row>
    <row r="6">
      <c r="C6" s="10" t="inlineStr">
        <is>
          <t>Rome</t>
        </is>
      </c>
      <c r="D6" t="n">
        <v>2</v>
      </c>
      <c r="E6" t="n">
        <v>28</v>
      </c>
      <c r="F6" s="40">
        <f>SQRT((D6-$D$4)^2+(E6-$E$4)^2)</f>
        <v/>
      </c>
      <c r="G6" t="n">
        <v>50</v>
      </c>
      <c r="H6" s="14" t="n">
        <v>75</v>
      </c>
    </row>
    <row r="7">
      <c r="C7" s="10" t="inlineStr">
        <is>
          <t>Canton</t>
        </is>
      </c>
      <c r="D7" t="n">
        <v>51</v>
      </c>
      <c r="E7" t="n">
        <v>36</v>
      </c>
      <c r="F7" s="40">
        <f>SQRT((D7-$D$4)^2+(E7-$E$4)^2)</f>
        <v/>
      </c>
      <c r="G7" t="n">
        <v>50</v>
      </c>
      <c r="H7" s="14" t="n">
        <v>90</v>
      </c>
    </row>
    <row r="8">
      <c r="C8" s="15" t="inlineStr">
        <is>
          <t>Kennesaw</t>
        </is>
      </c>
      <c r="D8" s="16" t="n">
        <v>19</v>
      </c>
      <c r="E8" s="16" t="n">
        <v>4</v>
      </c>
      <c r="F8" s="35">
        <f>SQRT((D8-$D$4)^2+(E8-$E$4)^2)</f>
        <v/>
      </c>
      <c r="G8" s="16" t="n">
        <v>50</v>
      </c>
      <c r="H8" s="17" t="n">
        <v>80</v>
      </c>
    </row>
    <row r="9">
      <c r="E9" t="inlineStr">
        <is>
          <t>Total</t>
        </is>
      </c>
      <c r="F9" s="58">
        <f>SUM(F5:F8)</f>
        <v/>
      </c>
      <c r="G9" t="inlineStr">
        <is>
          <t>&lt;====Target cell to minimize</t>
        </is>
      </c>
    </row>
    <row r="10">
      <c r="E10" s="38" t="inlineStr">
        <is>
          <t># of shipping miles</t>
        </is>
      </c>
      <c r="F10" s="58">
        <f>SUMPRODUCT(F5:F8,H5:H8)</f>
        <v/>
      </c>
    </row>
    <row r="11"/>
    <row r="12">
      <c r="C12" t="inlineStr">
        <is>
          <t>[Person_4]</t>
        </is>
      </c>
    </row>
    <row r="13">
      <c r="C13" t="inlineStr">
        <is>
          <t>Need to be within 50 miles of each location.</t>
        </is>
      </c>
    </row>
    <row r="14"/>
    <row r="15">
      <c r="B15" t="inlineStr">
        <is>
          <t>(d)</t>
        </is>
      </c>
    </row>
    <row r="16" ht="39" customHeight="1" s="11" thickBot="1">
      <c r="C16" s="32" t="inlineStr">
        <is>
          <t>Carpet Mill Locations</t>
        </is>
      </c>
      <c r="D16" s="33" t="inlineStr">
        <is>
          <t xml:space="preserve"> X         Coordinate</t>
        </is>
      </c>
      <c r="E16" s="33" t="inlineStr">
        <is>
          <t xml:space="preserve"> Y         Coordinate</t>
        </is>
      </c>
      <c r="F16" s="8" t="n"/>
      <c r="G16" s="8" t="n"/>
      <c r="H16" s="30" t="n"/>
    </row>
    <row r="17" ht="27" customHeight="1" s="11" thickBot="1" thickTop="1">
      <c r="C17" s="29" t="inlineStr">
        <is>
          <t>Tower</t>
        </is>
      </c>
      <c r="D17" s="36" t="n">
        <v>12.41156278007282</v>
      </c>
      <c r="E17" s="37" t="n">
        <v>29.69962381142105</v>
      </c>
      <c r="F17" s="28" t="inlineStr">
        <is>
          <t>Distance to plant</t>
        </is>
      </c>
      <c r="G17" s="28" t="inlineStr">
        <is>
          <t>Maximum Alllowed</t>
        </is>
      </c>
      <c r="H17" s="31" t="inlineStr">
        <is>
          <t># of deliveries</t>
        </is>
      </c>
      <c r="I17" t="inlineStr">
        <is>
          <t>Changing cells are outlined in bold</t>
        </is>
      </c>
    </row>
    <row r="18" ht="13.5" customHeight="1" s="11" thickTop="1">
      <c r="C18" s="10" t="inlineStr">
        <is>
          <t>[Person_5]</t>
        </is>
      </c>
      <c r="D18" t="n">
        <v>9</v>
      </c>
      <c r="E18" t="n">
        <v>43</v>
      </c>
      <c r="F18" s="40">
        <f>SQRT((D18-$D$17)^2+(E18-$E$17)^2)</f>
        <v/>
      </c>
      <c r="G18" t="n">
        <v>50</v>
      </c>
      <c r="H18" s="14" t="n">
        <v>130</v>
      </c>
    </row>
    <row r="19">
      <c r="C19" s="10" t="inlineStr">
        <is>
          <t>Rome</t>
        </is>
      </c>
      <c r="D19" t="n">
        <v>2</v>
      </c>
      <c r="E19" t="n">
        <v>28</v>
      </c>
      <c r="F19" s="40">
        <f>SQRT((D19-$D$17)^2+(E19-$E$17)^2)</f>
        <v/>
      </c>
      <c r="G19" t="n">
        <v>50</v>
      </c>
      <c r="H19" s="14" t="n">
        <v>75</v>
      </c>
    </row>
    <row r="20">
      <c r="C20" s="10" t="inlineStr">
        <is>
          <t>Canton</t>
        </is>
      </c>
      <c r="D20" t="n">
        <v>51</v>
      </c>
      <c r="E20" t="n">
        <v>36</v>
      </c>
      <c r="F20" s="40">
        <f>SQRT((D20-$D$17)^2+(E20-$E$17)^2)</f>
        <v/>
      </c>
      <c r="G20" t="n">
        <v>50</v>
      </c>
      <c r="H20" s="14" t="n">
        <v>90</v>
      </c>
    </row>
    <row r="21">
      <c r="C21" s="15" t="inlineStr">
        <is>
          <t>Kennesaw</t>
        </is>
      </c>
      <c r="D21" s="16" t="n">
        <v>19</v>
      </c>
      <c r="E21" s="16" t="n">
        <v>4</v>
      </c>
      <c r="F21" s="35">
        <f>SQRT((D21-$D$17)^2+(E21-$E$17)^2)</f>
        <v/>
      </c>
      <c r="G21" s="16" t="n">
        <v>50</v>
      </c>
      <c r="H21" s="17" t="n">
        <v>80</v>
      </c>
    </row>
    <row r="22">
      <c r="E22" s="38" t="inlineStr">
        <is>
          <t>Total</t>
        </is>
      </c>
      <c r="F22" s="40">
        <f>SUM(F18:F21)</f>
        <v/>
      </c>
    </row>
    <row r="23">
      <c r="E23" s="38" t="inlineStr">
        <is>
          <t>[Person_6].</t>
        </is>
      </c>
      <c r="F23" s="41">
        <f>AVERAGE(F18:F21)</f>
        <v/>
      </c>
      <c r="G23" t="inlineStr">
        <is>
          <t>&lt;====Target cell (minimize)</t>
        </is>
      </c>
    </row>
    <row r="24">
      <c r="E24" s="38" t="inlineStr">
        <is>
          <t># of shipping miles</t>
        </is>
      </c>
      <c r="F24" s="58">
        <f>SUMPRODUCT(F18:F21,H18:H21)</f>
        <v/>
      </c>
    </row>
    <row r="25"/>
    <row r="26">
      <c r="B26" t="inlineStr">
        <is>
          <t>(e)</t>
        </is>
      </c>
    </row>
    <row r="27" ht="39" customHeight="1" s="11" thickBot="1">
      <c r="C27" s="32" t="inlineStr">
        <is>
          <t>Carpet Mill Locations</t>
        </is>
      </c>
      <c r="D27" s="33" t="inlineStr">
        <is>
          <t xml:space="preserve"> X         Coordinate</t>
        </is>
      </c>
      <c r="E27" s="33" t="inlineStr">
        <is>
          <t xml:space="preserve"> Y         Coordinate</t>
        </is>
      </c>
      <c r="F27" s="8" t="n"/>
      <c r="G27" s="8" t="n"/>
      <c r="H27" s="30" t="n"/>
    </row>
    <row r="28" ht="27" customHeight="1" s="11" thickBot="1" thickTop="1">
      <c r="C28" s="29" t="inlineStr">
        <is>
          <t>Tower</t>
        </is>
      </c>
      <c r="D28" s="36" t="n">
        <v>27.21015259947551</v>
      </c>
      <c r="E28" s="37" t="n">
        <v>27.65031241617399</v>
      </c>
      <c r="F28" s="28" t="inlineStr">
        <is>
          <t>Distance to plant</t>
        </is>
      </c>
      <c r="G28" s="28" t="inlineStr">
        <is>
          <t>Maximum Alllowed</t>
        </is>
      </c>
      <c r="H28" s="31" t="inlineStr">
        <is>
          <t># of deliveries</t>
        </is>
      </c>
      <c r="I28" t="inlineStr">
        <is>
          <t>Changing cells are outlined in bold</t>
        </is>
      </c>
    </row>
    <row r="29" ht="13.5" customHeight="1" s="11" thickTop="1">
      <c r="C29" s="10" t="inlineStr">
        <is>
          <t>[Person_5]</t>
        </is>
      </c>
      <c r="D29" t="n">
        <v>9</v>
      </c>
      <c r="E29" t="n">
        <v>43</v>
      </c>
      <c r="F29" s="40">
        <f>SQRT((D29-$D$28)^2+(E29-$E$28)^2)</f>
        <v/>
      </c>
      <c r="G29" t="n">
        <v>50</v>
      </c>
      <c r="H29" s="14" t="n">
        <v>130</v>
      </c>
    </row>
    <row r="30">
      <c r="C30" s="10" t="inlineStr">
        <is>
          <t>Rome</t>
        </is>
      </c>
      <c r="D30" t="n">
        <v>2</v>
      </c>
      <c r="E30" t="n">
        <v>28</v>
      </c>
      <c r="F30" s="40">
        <f>SQRT((D30-$D$28)^2+(E30-$E$28)^2)</f>
        <v/>
      </c>
      <c r="G30" t="n">
        <v>50</v>
      </c>
      <c r="H30" s="14" t="n">
        <v>75</v>
      </c>
    </row>
    <row r="31">
      <c r="C31" s="10" t="inlineStr">
        <is>
          <t>Canton</t>
        </is>
      </c>
      <c r="D31" t="n">
        <v>51</v>
      </c>
      <c r="E31" t="n">
        <v>36</v>
      </c>
      <c r="F31" s="40">
        <f>SQRT((D31-$D$28)^2+(E31-$E$28)^2)</f>
        <v/>
      </c>
      <c r="G31" t="n">
        <v>50</v>
      </c>
      <c r="H31" s="14" t="n">
        <v>90</v>
      </c>
    </row>
    <row r="32">
      <c r="C32" s="15" t="inlineStr">
        <is>
          <t>Kennesaw</t>
        </is>
      </c>
      <c r="D32" s="16" t="n">
        <v>19</v>
      </c>
      <c r="E32" s="16" t="n">
        <v>4</v>
      </c>
      <c r="F32" s="35">
        <f>SQRT((D32-$D$28)^2+(E32-$E$28)^2)</f>
        <v/>
      </c>
      <c r="G32" s="16" t="n">
        <v>50</v>
      </c>
      <c r="H32" s="17" t="n">
        <v>80</v>
      </c>
    </row>
    <row r="33">
      <c r="E33" s="38" t="inlineStr">
        <is>
          <t>Total</t>
        </is>
      </c>
      <c r="F33" s="40">
        <f>SUM(F29:F32)</f>
        <v/>
      </c>
    </row>
    <row r="34">
      <c r="E34" s="38" t="inlineStr">
        <is>
          <t>[Person_7].</t>
        </is>
      </c>
      <c r="F34" s="41">
        <f>MAX(F29:F32)</f>
        <v/>
      </c>
      <c r="G34" t="inlineStr">
        <is>
          <t>&lt;====Target cell</t>
        </is>
      </c>
    </row>
    <row r="35">
      <c r="E35" s="38" t="inlineStr">
        <is>
          <t># of shipping miles</t>
        </is>
      </c>
      <c r="F35" s="58">
        <f>SUMPRODUCT(F29:F32,H29:H32)</f>
        <v/>
      </c>
    </row>
  </sheetData>
  <printOptions headings="1" gridLines="1"/>
  <pageMargins left="0.75" right="0.75" top="1" bottom="1" header="0.5" footer="0.5"/>
  <pageSetup orientation="landscape" scale="7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Pru</dc:creator>
  <dcterms:created xsi:type="dcterms:W3CDTF">2000-04-08T19:15:06Z</dcterms:created>
  <dcterms:modified xsi:type="dcterms:W3CDTF">2025-09-29T14:15:13Z</dcterms:modified>
  <cp:lastModifiedBy>Felienne</cp:lastModifiedBy>
  <cp:lastPrinted>2000-04-10T22:21:07Z</cp:lastPrinted>
</cp:coreProperties>
</file>