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5" yWindow="2955" windowWidth="20550" windowHeight="3720" tabRatio="653" firstSheet="1" activeTab="2" autoFilterDateGrouping="1"/>
  </bookViews>
  <sheets>
    <sheet name="Sheet1" sheetId="1" state="hidden" r:id="rId1"/>
    <sheet name="Sales" sheetId="2" state="visible" r:id="rId2"/>
    <sheet name="Report" sheetId="3" state="visible" r:id="rId3"/>
  </sheets>
  <definedNames>
    <definedName name="Agents">OFFSET(#REF!,1,0,COUNTA(#REF!)-1,1)</definedName>
  </definedNames>
  <calcPr calcId="145621" fullCalcOnLoad="1"/>
  <pivotCaches>
    <pivotCache cacheId="0" r:id="rId4"/>
  </pivotCach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8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</fonts>
  <fills count="36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5999938962981048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</cellStyleXfs>
  <cellXfs count="11">
    <xf numFmtId="0" fontId="0" fillId="0" borderId="0" pivotButton="0" quotePrefix="0" xfId="0"/>
    <xf numFmtId="0" fontId="0" fillId="0" borderId="0" pivotButton="1" quotePrefix="0" xfId="0"/>
    <xf numFmtId="0" fontId="0" fillId="0" borderId="0" applyAlignment="1" pivotButton="0" quotePrefix="0" xfId="0">
      <alignment horizontal="left"/>
    </xf>
    <xf numFmtId="0" fontId="0" fillId="0" borderId="0" pivotButton="0" quotePrefix="0" xfId="0"/>
    <xf numFmtId="164" fontId="0" fillId="0" borderId="0" pivotButton="0" quotePrefix="0" xfId="0"/>
    <xf numFmtId="22" fontId="0" fillId="0" borderId="0" pivotButton="0" quotePrefix="0" xfId="0"/>
    <xf numFmtId="14" fontId="0" fillId="0" borderId="0" pivotButton="0" quotePrefix="0" xfId="0"/>
    <xf numFmtId="164" fontId="0" fillId="33" borderId="0" pivotButton="0" quotePrefix="0" xfId="0"/>
    <xf numFmtId="0" fontId="0" fillId="34" borderId="0" pivotButton="0" quotePrefix="0" xfId="0"/>
    <xf numFmtId="0" fontId="0" fillId="35" borderId="0" pivotButton="0" quotePrefix="0" xfId="0"/>
    <xf numFmtId="22" fontId="0" fillId="35" borderId="0" pivotButton="0" quotePrefix="0" xfId="0"/>
  </cellXfs>
  <cellStyles count="42">
    <cellStyle name="Normal" xfId="0" builtinId="0"/>
    <cellStyle name="Title" xfId="1" builtinId="15"/>
    <cellStyle name="Heading 1" xfId="2" builtinId="16"/>
    <cellStyle name="Heading 2" xfId="3" builtinId="17"/>
    <cellStyle name="Heading 3" xfId="4" builtinId="18"/>
    <cellStyle name="Heading 4" xfId="5" builtinId="19"/>
    <cellStyle name="Good" xfId="6" builtinId="26"/>
    <cellStyle name="Bad" xfId="7" builtinId="27"/>
    <cellStyle name="Neutral" xfId="8" builtinId="28"/>
    <cellStyle name="Input" xfId="9" builtinId="20"/>
    <cellStyle name="Output" xfId="10" builtinId="21"/>
    <cellStyle name="Calculation" xfId="11" builtinId="22"/>
    <cellStyle name="Linked Cell" xfId="12" builtinId="24"/>
    <cellStyle name="Check Cell" xfId="13" builtinId="23"/>
    <cellStyle name="Warning Text" xfId="14" builtinId="11"/>
    <cellStyle name="Note" xfId="15" builtinId="10"/>
    <cellStyle name="Explanatory Text" xfId="16" builtinId="53"/>
    <cellStyle name="Total" xfId="17" builtinId="25"/>
    <cellStyle name="Accent1" xfId="18" builtinId="29"/>
    <cellStyle name="20% - Accent1" xfId="19" builtinId="30"/>
    <cellStyle name="40% - Accent1" xfId="20" builtinId="31"/>
    <cellStyle name="60% - Accent1" xfId="21" builtinId="32"/>
    <cellStyle name="Accent2" xfId="22" builtinId="33"/>
    <cellStyle name="20% - Accent2" xfId="23" builtinId="34"/>
    <cellStyle name="40% - Accent2" xfId="24" builtinId="35"/>
    <cellStyle name="60% - Accent2" xfId="25" builtinId="36"/>
    <cellStyle name="Accent3" xfId="26" builtinId="37"/>
    <cellStyle name="20% - Accent3" xfId="27" builtinId="38"/>
    <cellStyle name="40% - Accent3" xfId="28" builtinId="39"/>
    <cellStyle name="60% - Accent3" xfId="29" builtinId="40"/>
    <cellStyle name="Accent4" xfId="30" builtinId="41"/>
    <cellStyle name="20% - Accent4" xfId="31" builtinId="42"/>
    <cellStyle name="40% - Accent4" xfId="32" builtinId="43"/>
    <cellStyle name="60% - Accent4" xfId="33" builtinId="44"/>
    <cellStyle name="Accent5" xfId="34" builtinId="45"/>
    <cellStyle name="20% - Accent5" xfId="35" builtinId="46"/>
    <cellStyle name="40% - Accent5" xfId="36" builtinId="47"/>
    <cellStyle name="60% - Accent5" xfId="37" builtinId="48"/>
    <cellStyle name="Accent6" xfId="38" builtinId="49"/>
    <cellStyle name="20% - Accent6" xfId="39" builtinId="50"/>
    <cellStyle name="40% - Accent6" xfId="40" builtinId="51"/>
    <cellStyle name="60% - Accent6" xfId="41" builtinId="52"/>
  </cellStyles>
  <dxfs count="9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  <fill>
        <patternFill patternType="solid">
          <fgColor indexed="64"/>
          <bgColor theme="7" tint="0.5999938962981048"/>
        </patternFill>
      </fill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pivotCacheDefinition" Target="/xl/pivotCache/pivotCacheDefinition1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 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edBy="Diamond" refreshedDate="41511.62375775463" createdVersion="3" refreshedVersion="3" minRefreshableVersion="3" recordCount="18146" r:id="rId1">
  <cacheSource type="worksheet">
    <worksheetSource ref="A1:Y18147" sheet="Tours"/>
  </cacheSource>
  <cacheFields count="29">
    <cacheField name="OWNER GROUP CODE" uniqueList="1" numFmtId="0" sqlType="0" hierarchy="0" level="0" databaseField="1">
      <sharedItems count="0"/>
    </cacheField>
    <cacheField name="SALES CENTER DESC" uniqueList="1" numFmtId="0" sqlType="0" hierarchy="0" level="0" databaseField="1">
      <sharedItems count="0"/>
    </cacheField>
    <cacheField name="OPC" uniqueList="1" numFmtId="0" sqlType="0" hierarchy="0" level="0" databaseField="1">
      <sharedItems count="195">
        <s v="Code, Beth"/>
        <s v="Drees, Kerri"/>
        <s v="Fernandez, Jessica"/>
        <s v="Goss, Whittney"/>
        <s v="Hwang, Susan"/>
        <s v="Lipshin, Lee"/>
        <s v="Magana, Jose"/>
        <s v="Mallory, La Vern"/>
        <s v="Martinez, Kristina"/>
        <s v="Mckelvey, Gina"/>
        <s v="Opendo, John"/>
        <s v="Priest, Larry"/>
        <s v="Quintana, Efren"/>
        <s v="Quintero, Michele"/>
        <s v="Quiroga, Kristine"/>
        <s v="Rivera, Laura"/>
        <s v="Sutton, Belinda"/>
        <s v="Swanson, David"/>
        <s v="Tate, Brenda"/>
        <s v="Unknown"/>
        <s v="albino, Lizette"/>
        <s v="Agbara, Darleen"/>
        <s v="Agbara, Desiree"/>
        <s v="Aguilar, Fernando"/>
        <s v="Almazan, Joshia"/>
        <s v="Alvarado, Dolores"/>
        <s v="Alvarado, Ruben"/>
        <s v="Avina, Kaylyn"/>
        <s v="Balogh, Ildiko"/>
        <s v="Beaver, Rex"/>
        <s v="Berardi, Pete"/>
        <s v="Bernard, Keiondra"/>
        <s v="Binaghi, Paula"/>
        <s v="Blair, Andrew"/>
        <s v="Boehm, Marc"/>
        <s v="Bonds, Sasha"/>
        <s v="Boucher, Katherine"/>
        <s v="Bricker, David"/>
        <s v="Bush, Chris"/>
        <s v="Byrd, Andrew"/>
        <s v="Cannone, Joseph"/>
        <s v="Carrillo, Janett"/>
        <s v="Chau, Jennie"/>
        <s v="Chavez, Clinton"/>
        <s v="Cifuentes, Xochitly"/>
        <s v="Clark, Amanda"/>
        <s v="Coleman, Angela"/>
        <s v="Contreras, Alex"/>
        <s v="Contreras, David"/>
        <s v="Cooper, Lehte"/>
        <s v="Corona, Michael"/>
        <s v="Correa, Rudy"/>
        <s v="Cortez, Violetta"/>
        <s v="Cox, Dani"/>
        <s v="Cox, Ken"/>
        <s v="Crowder, Carol"/>
        <s v="De Readt, Debora"/>
        <s v="Degrave, Cassondra"/>
        <s v="Dewitt, Sally"/>
        <s v="Dunn, Deshun"/>
        <s v="Esquivel, Anthony"/>
        <s v="Ferrucci , Michael - 39131"/>
        <s v="Figlioli, Megan"/>
        <s v="Fortes, Glenn"/>
        <s v="Galindo, Teresa"/>
        <s v="Garrett, Latasha"/>
        <s v="Goldenberg, Steven - 37831"/>
        <s v="Gonzalez, Ruben"/>
        <s v="Graham, Donnie"/>
        <s v="Graham, Janet"/>
        <s v="Granillo, Roxanne"/>
        <s v="Gustin, Deborah"/>
        <s v="Haines, Cheryl"/>
        <s v="Harris, Brejette"/>
        <s v="Hayworth, Greg"/>
        <s v="Hernandez, Alicia"/>
        <s v="Holbron, Jamie"/>
        <s v="Horton, Tim"/>
        <s v="Hupp, Veronica"/>
        <s v="Inthasoroth, Chanthaly"/>
        <s v="Janetski, John"/>
        <s v="Jauregui, Julie"/>
        <s v="Jenkins, Lorna"/>
        <s v="Kapusta, Acacia"/>
        <s v="Knauf, David"/>
        <s v="Lamarque, Veronica"/>
        <s v="Langston, Cody"/>
        <s v="Lasiter, Miles"/>
        <s v="Lawson, Gaboi"/>
        <s v="Long Jr, Kenneth"/>
        <s v="Lonh, Leo"/>
        <s v="Mejia, Peggy"/>
        <s v="Mendoza, Bridgette"/>
        <s v="Moore, Dominique"/>
        <s v="Ochoa, Regina"/>
        <s v="Odell, Alexandra - 38585"/>
        <s v="Omoruyi, Osaze"/>
        <s v="Osborne, Heather"/>
        <s v="Oseguera, Kevin"/>
        <s v="Partlow, Shane"/>
        <s v="Peacock, Jenna"/>
        <s v="Perez, Ricardo"/>
        <s v="Pinel, Alejandro"/>
        <s v="Popkin, Bridget"/>
        <s v="Rafael, Renny - 37929"/>
        <s v="Ramirez, Aaron"/>
        <s v="Ramirez, Carrera"/>
        <s v="Rank, Susan"/>
        <s v="Reeder, Jennifer"/>
        <s v="Reynolds, Brenda"/>
        <s v="Riggs, Sean"/>
        <s v="Rodgers, Jared"/>
        <s v="Rodriguez, Ana"/>
        <s v="Rodriguez, Rebecca"/>
        <s v="Sanders, Ruby"/>
        <s v="Sandoval, Christina"/>
        <s v="Sarabia, Josh"/>
        <s v="Sharp, Michael"/>
        <s v="Shetterly, Adele"/>
        <s v="Shin, Sam"/>
        <s v="Signor, Paul"/>
        <s v="Simms, Ronnie"/>
        <s v="Skiba, Shareon"/>
        <s v="Smith, Bernard"/>
        <s v="Stavricos, William"/>
        <s v="Stetson, Stephen"/>
        <s v="Sturgeon, Carol"/>
        <s v="Swearingen, James"/>
        <s v="Tellez, Maria"/>
        <s v="Thompson, Kim"/>
        <s v="Thompson, Marilyn"/>
        <s v="Turner, Heidi"/>
        <s v="Varner, Desiree"/>
        <s v="Vasquez, Benjamin"/>
        <s v="Villalta, Katherine"/>
        <s v="Walker, Gabriel"/>
        <s v="Wearp, Kari"/>
        <s v="Williams, Sandra"/>
        <s v="Woolridge, Ian"/>
        <s v="Zayas, Lydia"/>
        <s v="Aguirre, Christina"/>
        <s v="Bhombal, Safeer"/>
        <s v="Claro, Jose"/>
        <s v="Durham, Kristin"/>
        <s v="Hudoba, Craig"/>
        <s v="Ignacio, Aida - 39935"/>
        <s v="Laborde, Lance - 37875"/>
        <s v="Mitzenmacher, Collin"/>
        <s v="Montes Jr, Leonard"/>
        <s v="Parks, Sheena"/>
        <s v="Pena, Gerardo"/>
        <s v="Perez, Daniel"/>
        <s v="Yono, Sandra"/>
        <s v="Anderson, Lori"/>
        <s v="Baker, Hope"/>
        <s v="Beers, Veronica"/>
        <s v="Blue, Lashena"/>
        <s v="Bonagura, Michael - 40406"/>
        <s v="Edwards, Aaron"/>
        <s v="Ervin, La Joi - 38416"/>
        <s v="Gaffey, John"/>
        <s v="Lane, David"/>
        <s v="Romero, Gregory"/>
        <s v="Santos, Edward"/>
        <s v="Sylvester, Rupert"/>
        <s v="Taber, Krista"/>
        <s v="Ybarra, Tony"/>
        <s v="Mainez, Peter"/>
        <s v="Basil , Jan"/>
        <s v="Cook Jr, Ted - 37794"/>
        <s v="Deason, Shawna"/>
        <s v="Diehl, Carol - 37809"/>
        <s v="Elrod, Elliott - 39876"/>
        <s v="Granowitz, Andy"/>
        <s v="Lage, Martha - 37876"/>
        <s v="Larson, Stephan"/>
        <s v="Laubach, Lonnie"/>
        <s v="Leedy-Hyland, Geri"/>
        <s v="Leifer, Diane"/>
        <s v="Lorts, Cal"/>
        <s v="Malinovic, Darinka - 37890"/>
        <s v="Milbrandt, Paul - 39829"/>
        <s v="Not Called In, No Credit"/>
        <s v="Oconnor, Mimi - 37913"/>
        <s v="Plemons, Carla"/>
        <s v="Rajkovski, Carole - 3873"/>
        <s v="Reid, James (Pmr) - 37933"/>
        <s v="Ress, Allison"/>
        <s v="Scatino-Clark, Teresa"/>
        <s v="Snook-Cook, Marcie"/>
        <s v="Tabor, Lashanna"/>
        <s v="Unassigned Opc,"/>
        <s v="Witt, Lance - 37984"/>
        <s v="Yuhasz, Anna"/>
        <s v="Ablino, Lizette" u="1"/>
      </sharedItems>
    </cacheField>
    <cacheField name="DAY OF YEAR" uniqueList="1" numFmtId="15" sqlType="0" hierarchy="0" level="0" databaseField="1">
      <sharedItems count="200" containsDate="1" containsNonDate="0" containsSemiMixedTypes="0" containsString="0" minDate="2013-01-02T00:00:00" maxDate="2013-08-05T00:00:00">
        <d v="2013-04-12T00:00:00"/>
        <d v="2013-04-19T00:00:00"/>
        <d v="2013-04-20T00:00:00"/>
        <d v="2013-04-21T00:00:00"/>
        <d v="2013-04-27T00:00:00"/>
        <d v="2013-04-28T00:00:00"/>
        <d v="2013-04-06T00:00:00"/>
        <d v="2013-04-07T00:00:00"/>
        <d v="2013-02-17T00:00:00"/>
        <d v="2013-02-02T00:00:00"/>
        <d v="2013-01-27T00:00:00"/>
        <d v="2013-07-11T00:00:00"/>
        <d v="2013-07-12T00:00:00"/>
        <d v="2013-07-13T00:00:00"/>
        <d v="2013-07-18T00:00:00"/>
        <d v="2013-07-19T00:00:00"/>
        <d v="2013-07-20T00:00:00"/>
        <d v="2013-07-26T00:00:00"/>
        <d v="2013-07-27T00:00:00"/>
        <d v="2013-07-28T00:00:00"/>
        <d v="2013-07-05T00:00:00"/>
        <d v="2013-07-06T00:00:00"/>
        <d v="2013-07-07T00:00:00"/>
        <d v="2013-06-01T00:00:00"/>
        <d v="2013-06-14T00:00:00"/>
        <d v="2013-06-02T00:00:00"/>
        <d v="2013-06-20T00:00:00"/>
        <d v="2013-06-21T00:00:00"/>
        <d v="2013-06-22T00:00:00"/>
        <d v="2013-06-23T00:00:00"/>
        <d v="2013-06-27T00:00:00"/>
        <d v="2013-06-28T00:00:00"/>
        <d v="2013-06-30T00:00:00"/>
        <d v="2013-06-06T00:00:00"/>
        <d v="2013-06-07T00:00:00"/>
        <d v="2013-06-08T00:00:00"/>
        <d v="2013-06-09T00:00:00"/>
        <d v="2013-03-10T00:00:00"/>
        <d v="2013-03-16T00:00:00"/>
        <d v="2013-03-23T00:00:00"/>
        <d v="2013-03-24T00:00:00"/>
        <d v="2013-03-29T00:00:00"/>
        <d v="2013-03-03T00:00:00"/>
        <d v="2013-03-30T00:00:00"/>
        <d v="2013-03-09T00:00:00"/>
        <d v="2013-05-11T00:00:00"/>
        <d v="2013-05-16T00:00:00"/>
        <d v="2013-05-17T00:00:00"/>
        <d v="2013-05-18T00:00:00"/>
        <d v="2013-05-19T00:00:00"/>
        <d v="2013-05-23T00:00:00"/>
        <d v="2013-05-25T00:00:00"/>
        <d v="2013-05-03T00:00:00"/>
        <d v="2013-05-30T00:00:00"/>
        <d v="2013-05-31T00:00:00"/>
        <d v="2013-05-04T00:00:00"/>
        <d v="2013-05-05T00:00:00"/>
        <d v="2013-05-08T00:00:00"/>
        <d v="2013-04-13T00:00:00"/>
        <d v="2013-04-14T00:00:00"/>
        <d v="2013-04-29T00:00:00"/>
        <d v="2013-04-05T00:00:00"/>
        <d v="2013-02-01T00:00:00"/>
        <d v="2013-02-10T00:00:00"/>
        <d v="2013-02-15T00:00:00"/>
        <d v="2013-02-16T00:00:00"/>
        <d v="2013-02-23T00:00:00"/>
        <d v="2013-02-24T00:00:00"/>
        <d v="2013-02-25T00:00:00"/>
        <d v="2013-02-08T00:00:00"/>
        <d v="2013-01-26T00:00:00"/>
        <d v="2013-03-01T00:00:00"/>
        <d v="2013-03-15T00:00:00"/>
        <d v="2013-03-17T00:00:00"/>
        <d v="2013-03-02T00:00:00"/>
        <d v="2013-03-22T00:00:00"/>
        <d v="2013-08-03T00:00:00"/>
        <d v="2013-07-21T00:00:00"/>
        <d v="2013-07-25T00:00:00"/>
        <d v="2013-07-14T00:00:00"/>
        <d v="2013-06-29T00:00:00"/>
        <d v="2013-06-15T00:00:00"/>
        <d v="2013-04-26T00:00:00"/>
        <d v="2013-06-13T00:00:00"/>
        <d v="2013-05-10T00:00:00"/>
        <d v="2013-05-24T00:00:00"/>
        <d v="2013-05-26T00:00:00"/>
        <d v="2013-04-03T00:00:00"/>
        <d v="2013-02-22T00:00:00"/>
        <d v="2013-05-13T00:00:00"/>
        <d v="2013-05-09T00:00:00"/>
        <d v="2013-04-22T00:00:00"/>
        <d v="2013-04-08T00:00:00"/>
        <d v="2013-02-11T00:00:00"/>
        <d v="2013-02-09T00:00:00"/>
        <d v="2013-07-16T00:00:00"/>
        <d v="2013-03-04T00:00:00"/>
        <d v="2013-03-08T00:00:00"/>
        <d v="2013-05-14T00:00:00"/>
        <d v="2013-08-01T00:00:00"/>
        <d v="2013-07-29T00:00:00"/>
        <d v="2013-03-28T00:00:00"/>
        <d v="2013-04-09T00:00:00"/>
        <d v="2013-02-12T00:00:00"/>
        <d v="2013-07-15T00:00:00"/>
        <d v="2013-07-03T00:00:00"/>
        <d v="2013-06-03T00:00:00"/>
        <d v="2013-03-18T00:00:00"/>
        <d v="2013-04-10T00:00:00"/>
        <d v="2013-04-17T00:00:00"/>
        <d v="2013-04-18T00:00:00"/>
        <d v="2013-04-25T00:00:00"/>
        <d v="2013-04-04T00:00:00"/>
        <d v="2013-02-13T00:00:00"/>
        <d v="2013-02-27T00:00:00"/>
        <d v="2013-02-06T00:00:00"/>
        <d v="2013-01-11T00:00:00"/>
        <d v="2013-01-12T00:00:00"/>
        <d v="2013-01-13T00:00:00"/>
        <d v="2013-01-16T00:00:00"/>
        <d v="2013-01-18T00:00:00"/>
        <d v="2013-01-19T00:00:00"/>
        <d v="2013-01-20T00:00:00"/>
        <d v="2013-01-03T00:00:00"/>
        <d v="2013-01-30T00:00:00"/>
        <d v="2013-01-05T00:00:00"/>
        <d v="2013-01-06T00:00:00"/>
        <d v="2013-03-14T00:00:00"/>
        <d v="2013-03-20T00:00:00"/>
        <d v="2013-03-21T00:00:00"/>
        <d v="2013-03-27T00:00:00"/>
        <d v="2013-05-07T00:00:00"/>
        <d v="2013-01-02T00:00:00"/>
        <d v="2013-01-04T00:00:00"/>
        <d v="2013-08-04T00:00:00"/>
        <d v="2013-07-31T00:00:00"/>
        <d v="2013-06-16T00:00:00"/>
        <d v="2013-06-19T00:00:00"/>
        <d v="2013-06-26T00:00:00"/>
        <d v="2013-06-05T00:00:00"/>
        <d v="2013-05-22T00:00:00"/>
        <d v="2013-01-10T00:00:00"/>
        <d v="2013-01-23T00:00:00"/>
        <d v="2013-01-31T00:00:00"/>
        <d v="2013-01-09T00:00:00"/>
        <d v="2013-02-14T00:00:00"/>
        <d v="2013-02-20T00:00:00"/>
        <d v="2013-02-28T00:00:00"/>
        <d v="2013-02-03T00:00:00"/>
        <d v="2013-02-07T00:00:00"/>
        <d v="2013-01-17T00:00:00"/>
        <d v="2013-01-24T00:00:00"/>
        <d v="2013-01-25T00:00:00"/>
        <d v="2013-07-17T00:00:00"/>
        <d v="2013-06-12T00:00:00"/>
        <d v="2013-03-13T00:00:00"/>
        <d v="2013-03-07T00:00:00"/>
        <d v="2013-05-12T00:00:00"/>
        <d v="2013-05-15T00:00:00"/>
        <d v="2013-05-02T00:00:00"/>
        <d v="2013-05-29T00:00:00"/>
        <d v="2013-04-24T00:00:00"/>
        <d v="2013-04-11T00:00:00"/>
        <d v="2013-08-02T00:00:00"/>
        <d v="2013-07-10T00:00:00"/>
        <d v="2013-07-24T00:00:00"/>
        <d v="2013-03-06T00:00:00"/>
        <d v="2013-05-01T00:00:00"/>
        <d v="2013-02-21T00:00:00"/>
        <d v="2013-03-26T00:00:00"/>
        <d v="2013-04-15T00:00:00"/>
        <d v="2013-04-23T00:00:00"/>
        <d v="2013-01-07T00:00:00"/>
        <d v="2013-06-10T00:00:00"/>
        <d v="2013-03-12T00:00:00"/>
        <d v="2013-01-15T00:00:00"/>
        <d v="2013-05-21T00:00:00"/>
        <d v="2013-01-28T00:00:00"/>
        <d v="2013-03-25T00:00:00"/>
        <d v="2013-07-01T00:00:00"/>
        <d v="2013-06-17T00:00:00"/>
        <d v="2013-03-31T00:00:00"/>
        <d v="2013-01-21T00:00:00"/>
        <d v="2013-04-30T00:00:00"/>
        <d v="2013-01-08T00:00:00"/>
        <d v="2013-02-04T00:00:00"/>
        <d v="2013-02-05T00:00:00"/>
        <d v="2013-03-19T00:00:00"/>
        <d v="2013-01-14T00:00:00"/>
        <d v="2013-01-22T00:00:00"/>
        <d v="2013-01-29T00:00:00"/>
        <d v="2013-07-30T00:00:00"/>
        <d v="2013-07-02T00:00:00"/>
        <d v="2013-05-20T00:00:00"/>
        <d v="2013-07-23T00:00:00"/>
        <d v="2013-04-02T00:00:00"/>
        <d v="2013-04-01T00:00:00"/>
        <d v="2013-04-16T00:00:00"/>
        <d v="2013-07-22T00:00:00"/>
        <d v="2013-02-18T00:00:00"/>
      </sharedItems>
      <fieldGroup base="3">
        <rangePr autoStart="0" autoEnd="1" groupBy="days" startDate="2012-12-31T00:00:00" endDate="2013-08-05T00:00:00" groupInterval="7"/>
        <groupItems count="33">
          <s v="&lt;12/31/2012"/>
          <s v="12/31/2012 - 1/6/2013"/>
          <s v="1/7/2013 - 1/13/2013"/>
          <s v="1/14/2013 - 1/20/2013"/>
          <s v="1/21/2013 - 1/27/2013"/>
          <s v="1/28/2013 - 2/3/2013"/>
          <s v="2/4/2013 - 2/10/2013"/>
          <s v="2/11/2013 - 2/17/2013"/>
          <s v="2/18/2013 - 2/24/2013"/>
          <s v="2/25/2013 - 3/3/2013"/>
          <s v="3/4/2013 - 3/10/2013"/>
          <s v="3/11/2013 - 3/17/2013"/>
          <s v="3/18/2013 - 3/24/2013"/>
          <s v="3/25/2013 - 3/31/2013"/>
          <s v="4/1/2013 - 4/7/2013"/>
          <s v="4/8/2013 - 4/14/2013"/>
          <s v="4/15/2013 - 4/21/2013"/>
          <s v="4/22/2013 - 4/28/2013"/>
          <s v="4/29/2013 - 5/5/2013"/>
          <s v="5/6/2013 - 5/12/2013"/>
          <s v="5/13/2013 - 5/19/2013"/>
          <s v="5/20/2013 - 5/26/2013"/>
          <s v="5/27/2013 - 6/2/2013"/>
          <s v="6/3/2013 - 6/9/2013"/>
          <s v="6/10/2013 - 6/16/2013"/>
          <s v="6/17/2013 - 6/23/2013"/>
          <s v="6/24/2013 - 6/30/2013"/>
          <s v="7/1/2013 - 7/7/2013"/>
          <s v="7/8/2013 - 7/14/2013"/>
          <s v="7/15/2013 - 7/21/2013"/>
          <s v="7/22/2013 - 7/28/2013"/>
          <s v="7/29/2013 - 8/4/2013"/>
          <s v="&gt;8/5/2013"/>
        </groupItems>
      </fieldGroup>
    </cacheField>
    <cacheField name="CALL CENTER" uniqueList="1" numFmtId="0" sqlType="0" hierarchy="0" level="0" databaseField="1">
      <sharedItems count="6">
        <s v="Owner Day Tour"/>
        <s v="Ana Anaheim"/>
        <s v="Sd San Diego"/>
        <s v="Riv Riverside"/>
        <s v="Ca Event Marketing Opc"/>
        <s v="Az Event Marketing Opc"/>
      </sharedItems>
    </cacheField>
    <cacheField name="GROSS BOOK TOURS" uniqueList="1" numFmtId="0" sqlType="0" hierarchy="0" level="0" databaseField="1">
      <sharedItems count="0" containsInteger="1" containsNumber="1" containsSemiMixedTypes="0" containsString="0" minValue="0" maxValue="23"/>
    </cacheField>
    <cacheField name="NET BOOK TOURS" uniqueList="1" numFmtId="0" sqlType="0" hierarchy="0" level="0" databaseField="1">
      <sharedItems count="0" containsInteger="1" containsNumber="1" containsSemiMixedTypes="0" containsString="0" minValue="0" maxValue="11"/>
    </cacheField>
    <cacheField name="SHOW TOURS" uniqueList="1" numFmtId="0" sqlType="0" hierarchy="0" level="0" databaseField="1">
      <sharedItems count="0" containsInteger="1" containsNumber="1" containsSemiMixedTypes="0" containsString="0" minValue="0" maxValue="7"/>
    </cacheField>
    <cacheField name="QUAL TOURS" uniqueList="1" numFmtId="0" sqlType="0" hierarchy="0" level="0" databaseField="1">
      <sharedItems count="0" containsInteger="1" containsNumber="1" containsSemiMixedTypes="0" containsString="0" minValue="0" maxValue="7"/>
    </cacheField>
    <cacheField name="NON-QUAL TOURS" uniqueList="1" numFmtId="0" sqlType="0" hierarchy="0" level="0" databaseField="1">
      <sharedItems count="0" containsInteger="1" containsNumber="1" containsSemiMixedTypes="0" containsString="0" minValue="0" maxValue="2"/>
    </cacheField>
    <cacheField name="RESCHED TOURS" uniqueList="1" numFmtId="0" sqlType="0" hierarchy="0" level="0" databaseField="1">
      <sharedItems count="0" containsInteger="1" containsNumber="1" containsSemiMixedTypes="0" containsString="0" minValue="0" maxValue="16"/>
    </cacheField>
    <cacheField name="SALES VOLUME" uniqueList="1" numFmtId="0" sqlType="0" hierarchy="0" level="0" databaseField="1">
      <sharedItems count="0" containsInteger="1" containsNumber="1" containsSemiMixedTypes="0" containsString="0" minValue="0" maxValue="69974"/>
    </cacheField>
    <cacheField name="DEP" uniqueList="1" numFmtId="0" sqlType="0" hierarchy="0" level="0" databaseField="1">
      <sharedItems count="0" containsInteger="1" containsNumber="1" containsSemiMixedTypes="0" containsString="0" minValue="0" maxValue="3951"/>
    </cacheField>
    <cacheField name="Adjusted Sales Vol" uniqueList="1" numFmtId="0" sqlType="0" hierarchy="0" level="0" databaseField="1">
      <sharedItems count="0" containsInteger="1" containsNumber="1" containsSemiMixedTypes="0" containsString="0" minValue="0" maxValue="66749"/>
    </cacheField>
    <cacheField name="CANCEL VOLUME" uniqueList="1" numFmtId="0" sqlType="0" hierarchy="0" level="0" databaseField="1">
      <sharedItems count="0" containsInteger="1" containsNumber="1" containsSemiMixedTypes="0" containsString="0" minValue="-35695" maxValue="0"/>
    </cacheField>
    <cacheField name="Cancel DEP" uniqueList="1" numFmtId="0" sqlType="0" hierarchy="0" level="0" databaseField="1">
      <sharedItems count="0" containsInteger="1" containsNumber="1" containsSemiMixedTypes="0" containsString="0" minValue="-2348" maxValue="0"/>
    </cacheField>
    <cacheField name="Adjusted Cancel DEP" uniqueList="1" numFmtId="0" sqlType="0" hierarchy="0" level="0" databaseField="1">
      <sharedItems count="0" containsInteger="1" containsNumber="1" containsSemiMixedTypes="0" containsString="0" minValue="-34315" maxValue="0"/>
    </cacheField>
    <cacheField name="NET SALES VOLUME" uniqueList="1" numFmtId="0" sqlType="0" hierarchy="0" level="0" databaseField="1">
      <sharedItems count="0" containsInteger="1" containsNumber="1" containsSemiMixedTypes="0" containsString="0" minValue="-34315" maxValue="66749"/>
    </cacheField>
    <cacheField name="NET POINTS" uniqueList="1" numFmtId="0" sqlType="0" hierarchy="0" level="0" databaseField="1">
      <sharedItems count="0" containsInteger="1" containsNumber="1" containsSemiMixedTypes="0" containsString="0" minValue="-29114" maxValue="49415"/>
    </cacheField>
    <cacheField name="TRANSACTIONS" uniqueList="1" numFmtId="0" sqlType="0" hierarchy="0" level="0" databaseField="1">
      <sharedItems count="0" containsInteger="1" containsNumber="1" containsSemiMixedTypes="0" containsString="0" minValue="-2" maxValue="3"/>
    </cacheField>
    <cacheField name="CLOSE PCT" uniqueList="1" numFmtId="10" sqlType="0" hierarchy="0" level="0" databaseField="1">
      <sharedItems count="0" containsNumber="1" containsSemiMixedTypes="0" containsString="0" minValue="-1" maxValue="2"/>
    </cacheField>
    <cacheField name="AVG SALES PRICE" uniqueList="1" numFmtId="0" sqlType="0" hierarchy="0" level="0" databaseField="1">
      <sharedItems count="0" containsNumber="1" containsSemiMixedTypes="0" containsString="0" minValue="0" maxValue="47925"/>
    </cacheField>
    <cacheField name="VPG" uniqueList="1" numFmtId="0" sqlType="0" hierarchy="0" level="0" databaseField="1">
      <sharedItems count="0" containsNumber="1" containsSemiMixedTypes="0" containsString="0" minValue="-18050" maxValue="44150"/>
    </cacheField>
    <cacheField name="Gross Sales" uniqueList="1" numFmtId="0" sqlType="0" hierarchy="0" level="0" databaseField="1">
      <sharedItems count="0" containsInteger="1" containsNumber="1" containsSemiMixedTypes="0" containsString="0" minValue="0" maxValue="3"/>
    </cacheField>
    <cacheField name="Cancel Sales" uniqueList="1" numFmtId="0" sqlType="0" hierarchy="0" level="0" databaseField="1">
      <sharedItems count="0" containsInteger="1" containsNumber="1" containsSemiMixedTypes="0" containsString="0" minValue="0" maxValue="2"/>
    </cacheField>
    <cacheField name="VPG1" uniqueList="1" numFmtId="0" formula="'NET SALES VOLUME'/'QUAL TOURS'" sqlType="0" hierarchy="0" level="0" databaseField="0"/>
    <cacheField name="NET VPG" uniqueList="1" numFmtId="0" formula="'NET SALES VOLUME'/'QUAL TOURS'" sqlType="0" hierarchy="0" level="0" databaseField="0"/>
    <cacheField name="BTS%" uniqueList="1" numFmtId="0" formula="'QUAL TOURS'/'GROSS BOOK TOURS'" sqlType="0" hierarchy="0" level="0" databaseField="0"/>
    <cacheField name="Closing%" uniqueList="1" numFmtId="0" formula="'Gross Sales'/'QUAL TOURS'" sqlType="0" hierarchy="0" level="0" databaseField="0"/>
  </cacheFields>
</pivotCacheDefinition>
</file>

<file path=xl/pivotCache/pivotCacheRecords1.xml><?xml version="1.0" encoding="utf-8"?>
<pivotCacheRecords xmlns="http://schemas.openxmlformats.org/spreadsheetml/2006/main" count="18146">
  <r>
    <s v="CDD"/>
    <s v="Ca Diamond Dinner Sales"/>
    <x v="0"/>
    <x v="0"/>
    <x v="0"/>
    <n v="1"/>
    <n v="1"/>
    <n v="1"/>
    <n v="1"/>
    <n v="0"/>
    <n v="0"/>
    <n v="29642"/>
    <n v="1163"/>
    <n v="28479"/>
    <n v="0"/>
    <n v="0"/>
    <n v="0"/>
    <n v="28479"/>
    <n v="14823"/>
    <n v="1"/>
    <n v="1"/>
    <n v="28479"/>
    <n v="28479"/>
    <n v="1"/>
    <n v="0"/>
  </r>
  <r>
    <s v="CDD"/>
    <s v="Ca Diamond Dinner Sales"/>
    <x v="0"/>
    <x v="1"/>
    <x v="0"/>
    <n v="1"/>
    <n v="1"/>
    <n v="1"/>
    <n v="1"/>
    <n v="0"/>
    <n v="0"/>
    <n v="13212"/>
    <n v="601"/>
    <n v="12611"/>
    <n v="0"/>
    <n v="0"/>
    <n v="0"/>
    <n v="12611"/>
    <n v="10317"/>
    <n v="1"/>
    <n v="1"/>
    <n v="12611"/>
    <n v="12611"/>
    <n v="1"/>
    <n v="0"/>
  </r>
  <r>
    <s v="CDD"/>
    <s v="Ca Diamond Dinner Sales"/>
    <x v="0"/>
    <x v="2"/>
    <x v="0"/>
    <n v="3"/>
    <n v="2"/>
    <n v="2"/>
    <n v="2"/>
    <n v="0"/>
    <n v="0"/>
    <n v="7869"/>
    <n v="0"/>
    <n v="7869"/>
    <n v="0"/>
    <n v="0"/>
    <n v="0"/>
    <n v="7869"/>
    <n v="9756"/>
    <n v="1"/>
    <n v="0.5"/>
    <n v="7869"/>
    <n v="3934.5"/>
    <n v="1"/>
    <n v="0"/>
  </r>
  <r>
    <s v="CDD"/>
    <s v="Ca Diamond Dinner Sales"/>
    <x v="0"/>
    <x v="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4"/>
    <x v="0"/>
    <n v="1"/>
    <n v="1"/>
    <n v="1"/>
    <n v="1"/>
    <n v="0"/>
    <n v="0"/>
    <n v="10460"/>
    <n v="0"/>
    <n v="10460"/>
    <n v="0"/>
    <n v="0"/>
    <n v="0"/>
    <n v="10460"/>
    <n v="7345"/>
    <n v="1"/>
    <n v="1"/>
    <n v="10460"/>
    <n v="10460"/>
    <n v="1"/>
    <n v="0"/>
  </r>
  <r>
    <s v="CDD"/>
    <s v="Ca Diamond Dinner Sales"/>
    <x v="0"/>
    <x v="5"/>
    <x v="0"/>
    <n v="1"/>
    <n v="1"/>
    <n v="1"/>
    <n v="1"/>
    <n v="0"/>
    <n v="0"/>
    <n v="8251"/>
    <n v="0"/>
    <n v="8251"/>
    <n v="0"/>
    <n v="0"/>
    <n v="0"/>
    <n v="8251"/>
    <n v="9277"/>
    <n v="1"/>
    <n v="1"/>
    <n v="8251"/>
    <n v="8251"/>
    <n v="1"/>
    <n v="0"/>
  </r>
  <r>
    <s v="CDD"/>
    <s v="Ca Diamond Dinner Sales"/>
    <x v="0"/>
    <x v="6"/>
    <x v="0"/>
    <n v="5"/>
    <n v="4"/>
    <n v="4"/>
    <n v="4"/>
    <n v="0"/>
    <n v="1"/>
    <n v="15708"/>
    <n v="0"/>
    <n v="15708"/>
    <n v="0"/>
    <n v="0"/>
    <n v="0"/>
    <n v="15708"/>
    <n v="9845"/>
    <n v="2"/>
    <n v="0.5"/>
    <n v="7854"/>
    <n v="3927"/>
    <n v="2"/>
    <n v="0"/>
  </r>
  <r>
    <s v="CDD"/>
    <s v="Ca Diamond Dinner Sales"/>
    <x v="0"/>
    <x v="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9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9"/>
    <x v="0"/>
    <n v="2"/>
    <n v="2"/>
    <n v="2"/>
    <n v="2"/>
    <n v="0"/>
    <n v="0"/>
    <n v="19220"/>
    <n v="900"/>
    <n v="18320"/>
    <n v="0"/>
    <n v="0"/>
    <n v="0"/>
    <n v="18320"/>
    <n v="6000"/>
    <n v="1"/>
    <n v="0.5"/>
    <n v="18320"/>
    <n v="9160"/>
    <n v="1"/>
    <n v="0"/>
  </r>
  <r>
    <s v="CDD"/>
    <s v="Ca Diamond Dinner Sales"/>
    <x v="0"/>
    <x v="1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11"/>
    <x v="0"/>
    <n v="0"/>
    <n v="0"/>
    <n v="0"/>
    <n v="0"/>
    <n v="0"/>
    <n v="0"/>
    <n v="0"/>
    <n v="0"/>
    <n v="0"/>
    <n v="-13233"/>
    <n v="-481"/>
    <n v="-12752"/>
    <n v="-12752"/>
    <n v="-9317"/>
    <n v="-1"/>
    <n v="0"/>
    <n v="12752"/>
    <n v="0"/>
    <n v="0"/>
    <n v="1"/>
  </r>
  <r>
    <s v="CDD"/>
    <s v="Ca Diamond Dinner Sales"/>
    <x v="0"/>
    <x v="12"/>
    <x v="0"/>
    <n v="1"/>
    <n v="1"/>
    <n v="1"/>
    <n v="1"/>
    <n v="0"/>
    <n v="0"/>
    <n v="18050"/>
    <n v="642"/>
    <n v="17408"/>
    <n v="0"/>
    <n v="0"/>
    <n v="0"/>
    <n v="17408"/>
    <n v="9845"/>
    <n v="1"/>
    <n v="1"/>
    <n v="17408"/>
    <n v="17408"/>
    <n v="1"/>
    <n v="0"/>
  </r>
  <r>
    <s v="CDD"/>
    <s v="Ca Diamond Dinner Sales"/>
    <x v="0"/>
    <x v="1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1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1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16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17"/>
    <x v="0"/>
    <n v="1"/>
    <n v="1"/>
    <n v="1"/>
    <n v="1"/>
    <n v="0"/>
    <n v="0"/>
    <n v="16720"/>
    <n v="720"/>
    <n v="16000"/>
    <n v="0"/>
    <n v="0"/>
    <n v="0"/>
    <n v="16000"/>
    <n v="29200"/>
    <n v="1"/>
    <n v="1"/>
    <n v="16000"/>
    <n v="16000"/>
    <n v="1"/>
    <n v="0"/>
  </r>
  <r>
    <s v="CDD"/>
    <s v="Ca Diamond Dinner Sales"/>
    <x v="0"/>
    <x v="18"/>
    <x v="0"/>
    <n v="1"/>
    <n v="1"/>
    <n v="1"/>
    <n v="1"/>
    <n v="0"/>
    <n v="0"/>
    <n v="15480"/>
    <n v="480"/>
    <n v="15000"/>
    <n v="0"/>
    <n v="0"/>
    <n v="0"/>
    <n v="15000"/>
    <n v="4000"/>
    <n v="1"/>
    <n v="1"/>
    <n v="15000"/>
    <n v="15000"/>
    <n v="1"/>
    <n v="0"/>
  </r>
  <r>
    <s v="CDD"/>
    <s v="Ca Diamond Dinner Sales"/>
    <x v="0"/>
    <x v="19"/>
    <x v="0"/>
    <n v="2"/>
    <n v="2"/>
    <n v="2"/>
    <n v="2"/>
    <n v="0"/>
    <n v="0"/>
    <n v="31994"/>
    <n v="900"/>
    <n v="31094"/>
    <n v="0"/>
    <n v="0"/>
    <n v="0"/>
    <n v="31094"/>
    <n v="14844"/>
    <n v="2"/>
    <n v="1"/>
    <n v="15547"/>
    <n v="15547"/>
    <n v="2"/>
    <n v="0"/>
  </r>
  <r>
    <s v="CDD"/>
    <s v="Ca Diamond Dinner Sales"/>
    <x v="0"/>
    <x v="2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21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22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23"/>
    <x v="0"/>
    <n v="2"/>
    <n v="2"/>
    <n v="2"/>
    <n v="2"/>
    <n v="0"/>
    <n v="0"/>
    <n v="9485"/>
    <n v="0"/>
    <n v="9485"/>
    <n v="0"/>
    <n v="0"/>
    <n v="0"/>
    <n v="9485"/>
    <n v="9278"/>
    <n v="1"/>
    <n v="0.5"/>
    <n v="9485"/>
    <n v="4742.5"/>
    <n v="1"/>
    <n v="0"/>
  </r>
  <r>
    <s v="CDD"/>
    <s v="Ca Diamond Dinner Sales"/>
    <x v="0"/>
    <x v="2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2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26"/>
    <x v="0"/>
    <n v="3"/>
    <n v="3"/>
    <n v="3"/>
    <n v="3"/>
    <n v="0"/>
    <n v="0"/>
    <n v="12882"/>
    <n v="0"/>
    <n v="12882"/>
    <n v="0"/>
    <n v="0"/>
    <n v="0"/>
    <n v="12882"/>
    <n v="7367"/>
    <n v="1"/>
    <n v="0.3333"/>
    <n v="12882"/>
    <n v="4294"/>
    <n v="1"/>
    <n v="0"/>
  </r>
  <r>
    <s v="CDD"/>
    <s v="Ca Diamond Dinner Sales"/>
    <x v="0"/>
    <x v="2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28"/>
    <x v="0"/>
    <n v="5"/>
    <n v="1"/>
    <n v="1"/>
    <n v="1"/>
    <n v="0"/>
    <n v="0"/>
    <n v="13200"/>
    <n v="480"/>
    <n v="12720"/>
    <n v="0"/>
    <n v="0"/>
    <n v="0"/>
    <n v="12720"/>
    <n v="4000"/>
    <n v="1"/>
    <n v="1"/>
    <n v="12720"/>
    <n v="12720"/>
    <n v="1"/>
    <n v="0"/>
  </r>
  <r>
    <s v="CDD"/>
    <s v="Ca Diamond Dinner Sales"/>
    <x v="0"/>
    <x v="2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3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31"/>
    <x v="0"/>
    <n v="0"/>
    <n v="0"/>
    <n v="0"/>
    <n v="0"/>
    <n v="0"/>
    <n v="0"/>
    <n v="0"/>
    <n v="0"/>
    <n v="0"/>
    <n v="-26082"/>
    <n v="-480"/>
    <n v="-25602"/>
    <n v="-25602"/>
    <n v="-11367"/>
    <n v="-2"/>
    <n v="0"/>
    <n v="12801"/>
    <n v="0"/>
    <n v="0"/>
    <n v="2"/>
  </r>
  <r>
    <s v="CDD"/>
    <s v="Ca Diamond Dinner Sales"/>
    <x v="0"/>
    <x v="32"/>
    <x v="0"/>
    <n v="2"/>
    <n v="1"/>
    <n v="1"/>
    <n v="1"/>
    <n v="0"/>
    <n v="1"/>
    <n v="13233"/>
    <n v="481"/>
    <n v="12752"/>
    <n v="0"/>
    <n v="0"/>
    <n v="0"/>
    <n v="12752"/>
    <n v="9317"/>
    <n v="1"/>
    <n v="1"/>
    <n v="12752"/>
    <n v="12752"/>
    <n v="1"/>
    <n v="0"/>
  </r>
  <r>
    <s v="CDD"/>
    <s v="Ca Diamond Dinner Sales"/>
    <x v="0"/>
    <x v="3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3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35"/>
    <x v="0"/>
    <n v="4"/>
    <n v="3"/>
    <n v="3"/>
    <n v="3"/>
    <n v="0"/>
    <n v="1"/>
    <n v="27290"/>
    <n v="660"/>
    <n v="26630"/>
    <n v="0"/>
    <n v="0"/>
    <n v="0"/>
    <n v="26630"/>
    <n v="8000"/>
    <n v="2"/>
    <n v="0.6667"/>
    <n v="13315"/>
    <n v="8876.67"/>
    <n v="2"/>
    <n v="0"/>
  </r>
  <r>
    <s v="CDD"/>
    <s v="Ca Diamond Dinner Sales"/>
    <x v="0"/>
    <x v="36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37"/>
    <x v="0"/>
    <n v="2"/>
    <n v="2"/>
    <n v="2"/>
    <n v="2"/>
    <n v="0"/>
    <n v="0"/>
    <n v="16475"/>
    <n v="0"/>
    <n v="16475"/>
    <n v="0"/>
    <n v="0"/>
    <n v="0"/>
    <n v="16475"/>
    <n v="5000"/>
    <n v="2"/>
    <n v="1"/>
    <n v="8237.5"/>
    <n v="8237.5"/>
    <n v="2"/>
    <n v="0"/>
  </r>
  <r>
    <s v="CDD"/>
    <s v="Ca Diamond Dinner Sales"/>
    <x v="0"/>
    <x v="38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39"/>
    <x v="0"/>
    <n v="1"/>
    <n v="1"/>
    <n v="1"/>
    <n v="1"/>
    <n v="0"/>
    <n v="0"/>
    <n v="11083"/>
    <n v="0"/>
    <n v="11083"/>
    <n v="0"/>
    <n v="0"/>
    <n v="0"/>
    <n v="11083"/>
    <n v="8301"/>
    <n v="1"/>
    <n v="1"/>
    <n v="11083"/>
    <n v="11083"/>
    <n v="1"/>
    <n v="0"/>
  </r>
  <r>
    <s v="CDD"/>
    <s v="Ca Diamond Dinner Sales"/>
    <x v="0"/>
    <x v="40"/>
    <x v="0"/>
    <n v="3"/>
    <n v="3"/>
    <n v="3"/>
    <n v="3"/>
    <n v="0"/>
    <n v="0"/>
    <n v="50494"/>
    <n v="1944"/>
    <n v="48550"/>
    <n v="0"/>
    <n v="0"/>
    <n v="0"/>
    <n v="48550"/>
    <n v="25190"/>
    <n v="2"/>
    <n v="0.6667"/>
    <n v="24275"/>
    <n v="16183.33"/>
    <n v="2"/>
    <n v="0"/>
  </r>
  <r>
    <s v="CDD"/>
    <s v="Ca Diamond Dinner Sales"/>
    <x v="0"/>
    <x v="4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42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4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44"/>
    <x v="0"/>
    <n v="2"/>
    <n v="2"/>
    <n v="2"/>
    <n v="2"/>
    <n v="0"/>
    <n v="0"/>
    <n v="10196"/>
    <n v="0"/>
    <n v="10196"/>
    <n v="0"/>
    <n v="0"/>
    <n v="0"/>
    <n v="10196"/>
    <n v="9278"/>
    <n v="1"/>
    <n v="0.5"/>
    <n v="10196"/>
    <n v="5098"/>
    <n v="1"/>
    <n v="0"/>
  </r>
  <r>
    <s v="CDD"/>
    <s v="Ca Diamond Dinner Sales"/>
    <x v="0"/>
    <x v="45"/>
    <x v="0"/>
    <n v="5"/>
    <n v="5"/>
    <n v="5"/>
    <n v="5"/>
    <n v="0"/>
    <n v="0"/>
    <n v="7799"/>
    <n v="0"/>
    <n v="7799"/>
    <n v="0"/>
    <n v="0"/>
    <n v="0"/>
    <n v="7799"/>
    <n v="2500"/>
    <n v="1"/>
    <n v="0.2"/>
    <n v="7799"/>
    <n v="1559.8"/>
    <n v="1"/>
    <n v="0"/>
  </r>
  <r>
    <s v="CDD"/>
    <s v="Ca Diamond Dinner Sales"/>
    <x v="0"/>
    <x v="4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47"/>
    <x v="0"/>
    <n v="2"/>
    <n v="2"/>
    <n v="2"/>
    <n v="2"/>
    <n v="0"/>
    <n v="0"/>
    <n v="0"/>
    <n v="0"/>
    <n v="0"/>
    <n v="-19695"/>
    <n v="-1390"/>
    <n v="-18305"/>
    <n v="-18305"/>
    <n v="-6500"/>
    <n v="-1"/>
    <n v="-0.5"/>
    <n v="18305"/>
    <n v="-9152.5"/>
    <n v="0"/>
    <n v="1"/>
  </r>
  <r>
    <s v="CDD"/>
    <s v="Ca Diamond Dinner Sales"/>
    <x v="0"/>
    <x v="48"/>
    <x v="0"/>
    <n v="2"/>
    <n v="2"/>
    <n v="2"/>
    <n v="2"/>
    <n v="0"/>
    <n v="0"/>
    <n v="14355"/>
    <n v="522"/>
    <n v="13833"/>
    <n v="0"/>
    <n v="0"/>
    <n v="0"/>
    <n v="13833"/>
    <n v="8845"/>
    <n v="1"/>
    <n v="0.5"/>
    <n v="13833"/>
    <n v="6916.5"/>
    <n v="1"/>
    <n v="0"/>
  </r>
  <r>
    <s v="CDD"/>
    <s v="Ca Diamond Dinner Sales"/>
    <x v="0"/>
    <x v="4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50"/>
    <x v="0"/>
    <n v="1"/>
    <n v="1"/>
    <n v="1"/>
    <n v="1"/>
    <n v="0"/>
    <n v="0"/>
    <n v="9175"/>
    <n v="0"/>
    <n v="9175"/>
    <n v="0"/>
    <n v="0"/>
    <n v="0"/>
    <n v="9175"/>
    <n v="2500"/>
    <n v="1"/>
    <n v="1"/>
    <n v="9175"/>
    <n v="9175"/>
    <n v="1"/>
    <n v="0"/>
  </r>
  <r>
    <s v="CDD"/>
    <s v="Ca Diamond Dinner Sales"/>
    <x v="0"/>
    <x v="51"/>
    <x v="0"/>
    <n v="1"/>
    <n v="1"/>
    <n v="1"/>
    <n v="1"/>
    <n v="0"/>
    <n v="0"/>
    <n v="25726"/>
    <n v="1201"/>
    <n v="24525"/>
    <n v="0"/>
    <n v="0"/>
    <n v="0"/>
    <n v="24525"/>
    <n v="19667"/>
    <n v="1"/>
    <n v="1"/>
    <n v="24525"/>
    <n v="24525"/>
    <n v="1"/>
    <n v="0"/>
  </r>
  <r>
    <s v="CDD"/>
    <s v="Ca Diamond Dinner Sales"/>
    <x v="0"/>
    <x v="5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0"/>
    <x v="53"/>
    <x v="0"/>
    <n v="0"/>
    <n v="0"/>
    <n v="0"/>
    <n v="0"/>
    <n v="0"/>
    <n v="0"/>
    <n v="0"/>
    <n v="0"/>
    <n v="0"/>
    <n v="-9175"/>
    <n v="0"/>
    <n v="-9175"/>
    <n v="-9175"/>
    <n v="-2500"/>
    <n v="-1"/>
    <n v="0"/>
    <n v="9175"/>
    <n v="0"/>
    <n v="0"/>
    <n v="1"/>
  </r>
  <r>
    <s v="CDD"/>
    <s v="Ca Diamond Dinner Sales"/>
    <x v="0"/>
    <x v="54"/>
    <x v="0"/>
    <n v="3"/>
    <n v="3"/>
    <n v="3"/>
    <n v="3"/>
    <n v="0"/>
    <n v="0"/>
    <n v="9249"/>
    <n v="0"/>
    <n v="9249"/>
    <n v="0"/>
    <n v="0"/>
    <n v="0"/>
    <n v="9249"/>
    <n v="10234"/>
    <n v="1"/>
    <n v="0.3333"/>
    <n v="9249"/>
    <n v="3083"/>
    <n v="1"/>
    <n v="0"/>
  </r>
  <r>
    <s v="CDD"/>
    <s v="Ca Diamond Dinner Sales"/>
    <x v="0"/>
    <x v="55"/>
    <x v="0"/>
    <n v="2"/>
    <n v="1"/>
    <n v="1"/>
    <n v="1"/>
    <n v="0"/>
    <n v="1"/>
    <n v="19695"/>
    <n v="1390"/>
    <n v="18305"/>
    <n v="0"/>
    <n v="0"/>
    <n v="0"/>
    <n v="18305"/>
    <n v="6500"/>
    <n v="1"/>
    <n v="1"/>
    <n v="18305"/>
    <n v="18305"/>
    <n v="1"/>
    <n v="0"/>
  </r>
  <r>
    <s v="CDD"/>
    <s v="Ca Diamond Dinner Sales"/>
    <x v="0"/>
    <x v="56"/>
    <x v="0"/>
    <n v="1"/>
    <n v="1"/>
    <n v="1"/>
    <n v="1"/>
    <n v="0"/>
    <n v="0"/>
    <n v="10878"/>
    <n v="0"/>
    <n v="10878"/>
    <n v="0"/>
    <n v="0"/>
    <n v="0"/>
    <n v="10878"/>
    <n v="14601"/>
    <n v="1"/>
    <n v="1"/>
    <n v="10878"/>
    <n v="10878"/>
    <n v="1"/>
    <n v="0"/>
  </r>
  <r>
    <s v="CDD"/>
    <s v="Ca Diamond Dinner Sales"/>
    <x v="0"/>
    <x v="57"/>
    <x v="0"/>
    <n v="0"/>
    <n v="0"/>
    <n v="0"/>
    <n v="0"/>
    <n v="0"/>
    <n v="0"/>
    <n v="0"/>
    <n v="0"/>
    <n v="0"/>
    <n v="-8251"/>
    <n v="0"/>
    <n v="-8251"/>
    <n v="-8251"/>
    <n v="-9277"/>
    <n v="-1"/>
    <n v="0"/>
    <n v="8251"/>
    <n v="0"/>
    <n v="0"/>
    <n v="1"/>
  </r>
  <r>
    <s v="CDD"/>
    <s v="Ca Diamond Dinner Sales"/>
    <x v="1"/>
    <x v="58"/>
    <x v="0"/>
    <n v="3"/>
    <n v="3"/>
    <n v="3"/>
    <n v="3"/>
    <n v="0"/>
    <n v="0"/>
    <n v="7899"/>
    <n v="0"/>
    <n v="7899"/>
    <n v="0"/>
    <n v="0"/>
    <n v="0"/>
    <n v="7899"/>
    <n v="7823"/>
    <n v="1"/>
    <n v="0.3333"/>
    <n v="7899"/>
    <n v="2633"/>
    <n v="1"/>
    <n v="0"/>
  </r>
  <r>
    <s v="CDD"/>
    <s v="Ca Diamond Dinner Sales"/>
    <x v="1"/>
    <x v="59"/>
    <x v="0"/>
    <n v="2"/>
    <n v="1"/>
    <n v="1"/>
    <n v="1"/>
    <n v="0"/>
    <n v="1"/>
    <n v="14750"/>
    <n v="480"/>
    <n v="14270"/>
    <n v="0"/>
    <n v="0"/>
    <n v="0"/>
    <n v="14270"/>
    <n v="4000"/>
    <n v="1"/>
    <n v="1"/>
    <n v="14270"/>
    <n v="14270"/>
    <n v="1"/>
    <n v="0"/>
  </r>
  <r>
    <s v="CDD"/>
    <s v="Ca Diamond Dinner Sales"/>
    <x v="1"/>
    <x v="1"/>
    <x v="0"/>
    <n v="2"/>
    <n v="2"/>
    <n v="2"/>
    <n v="2"/>
    <n v="0"/>
    <n v="0"/>
    <n v="0"/>
    <n v="0"/>
    <n v="0"/>
    <n v="-16874"/>
    <n v="0"/>
    <n v="-16874"/>
    <n v="-16874"/>
    <n v="-10323"/>
    <n v="-2"/>
    <n v="-1"/>
    <n v="8437"/>
    <n v="-8437"/>
    <n v="0"/>
    <n v="2"/>
  </r>
  <r>
    <s v="CDD"/>
    <s v="Ca Diamond Dinner Sales"/>
    <x v="1"/>
    <x v="2"/>
    <x v="0"/>
    <n v="1"/>
    <n v="1"/>
    <n v="1"/>
    <n v="1"/>
    <n v="0"/>
    <n v="0"/>
    <n v="8368"/>
    <n v="0"/>
    <n v="8368"/>
    <n v="0"/>
    <n v="0"/>
    <n v="0"/>
    <n v="8368"/>
    <n v="7345"/>
    <n v="1"/>
    <n v="1"/>
    <n v="8368"/>
    <n v="8368"/>
    <n v="1"/>
    <n v="0"/>
  </r>
  <r>
    <s v="CDD"/>
    <s v="Ca Diamond Dinner Sales"/>
    <x v="1"/>
    <x v="3"/>
    <x v="0"/>
    <n v="2"/>
    <n v="2"/>
    <n v="2"/>
    <n v="2"/>
    <n v="0"/>
    <n v="0"/>
    <n v="13273"/>
    <n v="544"/>
    <n v="12729"/>
    <n v="0"/>
    <n v="0"/>
    <n v="0"/>
    <n v="12729"/>
    <n v="10301"/>
    <n v="1"/>
    <n v="0.5"/>
    <n v="12729"/>
    <n v="6364.5"/>
    <n v="1"/>
    <n v="0"/>
  </r>
  <r>
    <s v="CDD"/>
    <s v="Ca Diamond Dinner Sales"/>
    <x v="1"/>
    <x v="60"/>
    <x v="0"/>
    <n v="0"/>
    <n v="0"/>
    <n v="0"/>
    <n v="0"/>
    <n v="0"/>
    <n v="0"/>
    <n v="0"/>
    <n v="0"/>
    <n v="0"/>
    <n v="-8368"/>
    <n v="0"/>
    <n v="-8368"/>
    <n v="-8368"/>
    <n v="-7345"/>
    <n v="-1"/>
    <n v="0"/>
    <n v="8368"/>
    <n v="0"/>
    <n v="0"/>
    <n v="1"/>
  </r>
  <r>
    <s v="CDD"/>
    <s v="Ca Diamond Dinner Sales"/>
    <x v="1"/>
    <x v="6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"/>
    <x v="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"/>
    <x v="62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"/>
    <x v="63"/>
    <x v="0"/>
    <n v="3"/>
    <n v="2"/>
    <n v="2"/>
    <n v="2"/>
    <n v="0"/>
    <n v="0"/>
    <n v="8000"/>
    <n v="0"/>
    <n v="8000"/>
    <n v="0"/>
    <n v="0"/>
    <n v="0"/>
    <n v="8000"/>
    <n v="2500"/>
    <n v="1"/>
    <n v="0.5"/>
    <n v="8000"/>
    <n v="4000"/>
    <n v="1"/>
    <n v="0"/>
  </r>
  <r>
    <s v="CDD"/>
    <s v="Ca Diamond Dinner Sales"/>
    <x v="1"/>
    <x v="64"/>
    <x v="0"/>
    <n v="4"/>
    <n v="3"/>
    <n v="3"/>
    <n v="3"/>
    <n v="0"/>
    <n v="1"/>
    <n v="12565"/>
    <n v="0"/>
    <n v="12565"/>
    <n v="0"/>
    <n v="0"/>
    <n v="0"/>
    <n v="12565"/>
    <n v="3500"/>
    <n v="1"/>
    <n v="0.3333"/>
    <n v="12565"/>
    <n v="4188.33"/>
    <n v="1"/>
    <n v="0"/>
  </r>
  <r>
    <s v="CDD"/>
    <s v="Ca Diamond Dinner Sales"/>
    <x v="1"/>
    <x v="65"/>
    <x v="0"/>
    <n v="3"/>
    <n v="3"/>
    <n v="3"/>
    <n v="3"/>
    <n v="0"/>
    <n v="0"/>
    <n v="16051"/>
    <n v="653"/>
    <n v="15398"/>
    <n v="0"/>
    <n v="0"/>
    <n v="0"/>
    <n v="15398"/>
    <n v="8845"/>
    <n v="1"/>
    <n v="0.3333"/>
    <n v="15398"/>
    <n v="5132.67"/>
    <n v="1"/>
    <n v="0"/>
  </r>
  <r>
    <s v="CDD"/>
    <s v="Ca Diamond Dinner Sales"/>
    <x v="1"/>
    <x v="8"/>
    <x v="0"/>
    <n v="2"/>
    <n v="2"/>
    <n v="2"/>
    <n v="2"/>
    <n v="0"/>
    <n v="0"/>
    <n v="15713"/>
    <n v="0"/>
    <n v="15713"/>
    <n v="0"/>
    <n v="0"/>
    <n v="0"/>
    <n v="15713"/>
    <n v="5500"/>
    <n v="2"/>
    <n v="1"/>
    <n v="7856.5"/>
    <n v="7856.5"/>
    <n v="2"/>
    <n v="0"/>
  </r>
  <r>
    <s v="CDD"/>
    <s v="Ca Diamond Dinner Sales"/>
    <x v="1"/>
    <x v="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"/>
    <x v="6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"/>
    <x v="67"/>
    <x v="0"/>
    <n v="2"/>
    <n v="2"/>
    <n v="2"/>
    <n v="2"/>
    <n v="0"/>
    <n v="0"/>
    <n v="14937"/>
    <n v="755"/>
    <n v="14182"/>
    <n v="0"/>
    <n v="0"/>
    <n v="0"/>
    <n v="14182"/>
    <n v="19501"/>
    <n v="1"/>
    <n v="0.5"/>
    <n v="14182"/>
    <n v="7091"/>
    <n v="1"/>
    <n v="0"/>
  </r>
  <r>
    <s v="CDD"/>
    <s v="Ca Diamond Dinner Sales"/>
    <x v="1"/>
    <x v="68"/>
    <x v="0"/>
    <n v="0"/>
    <n v="0"/>
    <n v="0"/>
    <n v="0"/>
    <n v="0"/>
    <n v="0"/>
    <n v="0"/>
    <n v="0"/>
    <n v="0"/>
    <n v="-8000"/>
    <n v="0"/>
    <n v="-8000"/>
    <n v="-8000"/>
    <n v="-2500"/>
    <n v="-1"/>
    <n v="0"/>
    <n v="8000"/>
    <n v="0"/>
    <n v="0"/>
    <n v="1"/>
  </r>
  <r>
    <s v="CDD"/>
    <s v="Ca Diamond Dinner Sales"/>
    <x v="1"/>
    <x v="69"/>
    <x v="0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"/>
    <x v="70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"/>
    <x v="71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"/>
    <x v="37"/>
    <x v="0"/>
    <n v="5"/>
    <n v="4"/>
    <n v="4"/>
    <n v="4"/>
    <n v="0"/>
    <n v="1"/>
    <n v="22994"/>
    <n v="827"/>
    <n v="22167"/>
    <n v="0"/>
    <n v="0"/>
    <n v="0"/>
    <n v="22167"/>
    <n v="11867"/>
    <n v="2"/>
    <n v="0.5"/>
    <n v="11083.5"/>
    <n v="5541.75"/>
    <n v="2"/>
    <n v="0"/>
  </r>
  <r>
    <s v="CDD"/>
    <s v="Ca Diamond Dinner Sales"/>
    <x v="1"/>
    <x v="72"/>
    <x v="0"/>
    <n v="2"/>
    <n v="2"/>
    <n v="2"/>
    <n v="2"/>
    <n v="0"/>
    <n v="0"/>
    <n v="8215"/>
    <n v="0"/>
    <n v="8215"/>
    <n v="0"/>
    <n v="0"/>
    <n v="0"/>
    <n v="8215"/>
    <n v="11212"/>
    <n v="1"/>
    <n v="0.5"/>
    <n v="8215"/>
    <n v="4107.5"/>
    <n v="1"/>
    <n v="0"/>
  </r>
  <r>
    <s v="CDD"/>
    <s v="Ca Diamond Dinner Sales"/>
    <x v="1"/>
    <x v="38"/>
    <x v="0"/>
    <n v="1"/>
    <n v="1"/>
    <n v="1"/>
    <n v="1"/>
    <n v="0"/>
    <n v="0"/>
    <n v="8975"/>
    <n v="0"/>
    <n v="8975"/>
    <n v="0"/>
    <n v="0"/>
    <n v="0"/>
    <n v="8975"/>
    <n v="2500"/>
    <n v="1"/>
    <n v="1"/>
    <n v="8975"/>
    <n v="8975"/>
    <n v="1"/>
    <n v="0"/>
  </r>
  <r>
    <s v="CDD"/>
    <s v="Ca Diamond Dinner Sales"/>
    <x v="1"/>
    <x v="73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"/>
    <x v="74"/>
    <x v="0"/>
    <n v="3"/>
    <n v="3"/>
    <n v="3"/>
    <n v="3"/>
    <n v="0"/>
    <n v="0"/>
    <n v="9300"/>
    <n v="307"/>
    <n v="8993"/>
    <n v="0"/>
    <n v="0"/>
    <n v="0"/>
    <n v="8993"/>
    <n v="2500"/>
    <n v="1"/>
    <n v="0.3333"/>
    <n v="8993"/>
    <n v="2997.67"/>
    <n v="1"/>
    <n v="0"/>
  </r>
  <r>
    <s v="CDD"/>
    <s v="Ca Diamond Dinner Sales"/>
    <x v="1"/>
    <x v="75"/>
    <x v="0"/>
    <n v="0"/>
    <n v="0"/>
    <n v="0"/>
    <n v="0"/>
    <n v="0"/>
    <n v="0"/>
    <n v="0"/>
    <n v="0"/>
    <n v="0"/>
    <n v="-8215"/>
    <n v="0"/>
    <n v="-8215"/>
    <n v="-8215"/>
    <n v="-11212"/>
    <n v="-1"/>
    <n v="0"/>
    <n v="8215"/>
    <n v="0"/>
    <n v="0"/>
    <n v="1"/>
  </r>
  <r>
    <s v="CDD"/>
    <s v="Ca Diamond Dinner Sales"/>
    <x v="1"/>
    <x v="4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"/>
    <x v="4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"/>
    <x v="43"/>
    <x v="0"/>
    <n v="4"/>
    <n v="4"/>
    <n v="4"/>
    <n v="4"/>
    <n v="0"/>
    <n v="0"/>
    <n v="21211"/>
    <n v="523"/>
    <n v="20688"/>
    <n v="0"/>
    <n v="0"/>
    <n v="0"/>
    <n v="20688"/>
    <n v="27313"/>
    <n v="2"/>
    <n v="0.5"/>
    <n v="10344"/>
    <n v="5172"/>
    <n v="2"/>
    <n v="0"/>
  </r>
  <r>
    <s v="CDD"/>
    <s v="Ca Diamond Dinner Sales"/>
    <x v="1"/>
    <x v="4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2"/>
    <x v="76"/>
    <x v="0"/>
    <n v="0"/>
    <n v="0"/>
    <n v="0"/>
    <n v="0"/>
    <n v="0"/>
    <n v="0"/>
    <n v="0"/>
    <n v="0"/>
    <n v="0"/>
    <n v="-12000"/>
    <n v="-480"/>
    <n v="-11520"/>
    <n v="-11520"/>
    <n v="-4000"/>
    <n v="-1"/>
    <n v="0"/>
    <n v="11520"/>
    <n v="0"/>
    <n v="0"/>
    <n v="1"/>
  </r>
  <r>
    <s v="CDD"/>
    <s v="Ca Diamond Dinner Sales"/>
    <x v="2"/>
    <x v="1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2"/>
    <x v="77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2"/>
    <x v="78"/>
    <x v="0"/>
    <n v="2"/>
    <n v="1"/>
    <n v="1"/>
    <n v="1"/>
    <n v="0"/>
    <n v="0"/>
    <n v="12000"/>
    <n v="480"/>
    <n v="11520"/>
    <n v="0"/>
    <n v="0"/>
    <n v="0"/>
    <n v="11520"/>
    <n v="4000"/>
    <n v="1"/>
    <n v="1"/>
    <n v="11520"/>
    <n v="11520"/>
    <n v="1"/>
    <n v="0"/>
  </r>
  <r>
    <s v="CDD"/>
    <s v="Ca Diamond Dinner Sales"/>
    <x v="2"/>
    <x v="17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2"/>
    <x v="18"/>
    <x v="0"/>
    <n v="1"/>
    <n v="1"/>
    <n v="1"/>
    <n v="1"/>
    <n v="0"/>
    <n v="0"/>
    <n v="16311"/>
    <n v="581"/>
    <n v="15730"/>
    <n v="0"/>
    <n v="0"/>
    <n v="0"/>
    <n v="15730"/>
    <n v="6928"/>
    <n v="1"/>
    <n v="1"/>
    <n v="15730"/>
    <n v="15730"/>
    <n v="1"/>
    <n v="0"/>
  </r>
  <r>
    <s v="CDD"/>
    <s v="Ca Diamond Dinner Sales"/>
    <x v="2"/>
    <x v="19"/>
    <x v="0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3"/>
    <x v="79"/>
    <x v="0"/>
    <n v="2"/>
    <n v="1"/>
    <n v="1"/>
    <n v="1"/>
    <n v="0"/>
    <n v="0"/>
    <n v="11220"/>
    <n v="0"/>
    <n v="11220"/>
    <n v="0"/>
    <n v="0"/>
    <n v="0"/>
    <n v="11220"/>
    <n v="3000"/>
    <n v="1"/>
    <n v="1"/>
    <n v="11220"/>
    <n v="11220"/>
    <n v="1"/>
    <n v="0"/>
  </r>
  <r>
    <s v="CDD"/>
    <s v="Ca Diamond Dinner Sales"/>
    <x v="3"/>
    <x v="15"/>
    <x v="0"/>
    <n v="0"/>
    <n v="0"/>
    <n v="0"/>
    <n v="0"/>
    <n v="0"/>
    <n v="0"/>
    <n v="0"/>
    <n v="0"/>
    <n v="0"/>
    <n v="-11220"/>
    <n v="0"/>
    <n v="-11220"/>
    <n v="-11220"/>
    <n v="-3000"/>
    <n v="-1"/>
    <n v="0"/>
    <n v="11220"/>
    <n v="0"/>
    <n v="0"/>
    <n v="1"/>
  </r>
  <r>
    <s v="CDD"/>
    <s v="Ca Diamond Dinner Sales"/>
    <x v="4"/>
    <x v="1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4"/>
    <x v="14"/>
    <x v="0"/>
    <n v="3"/>
    <n v="3"/>
    <n v="3"/>
    <n v="3"/>
    <n v="0"/>
    <n v="0"/>
    <n v="10350"/>
    <n v="1000"/>
    <n v="9350"/>
    <n v="0"/>
    <n v="0"/>
    <n v="0"/>
    <n v="9350"/>
    <n v="2500"/>
    <n v="1"/>
    <n v="0.3333"/>
    <n v="9350"/>
    <n v="3116.67"/>
    <n v="1"/>
    <n v="0"/>
  </r>
  <r>
    <s v="CDD"/>
    <s v="Ca Diamond Dinner Sales"/>
    <x v="4"/>
    <x v="1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4"/>
    <x v="77"/>
    <x v="0"/>
    <n v="1"/>
    <n v="1"/>
    <n v="1"/>
    <n v="1"/>
    <n v="0"/>
    <n v="0"/>
    <n v="11350"/>
    <n v="0"/>
    <n v="11350"/>
    <n v="0"/>
    <n v="0"/>
    <n v="0"/>
    <n v="11350"/>
    <n v="2500"/>
    <n v="1"/>
    <n v="1"/>
    <n v="11350"/>
    <n v="11350"/>
    <n v="1"/>
    <n v="0"/>
  </r>
  <r>
    <s v="CDD"/>
    <s v="Ca Diamond Dinner Sales"/>
    <x v="4"/>
    <x v="78"/>
    <x v="0"/>
    <n v="2"/>
    <n v="1"/>
    <n v="1"/>
    <n v="1"/>
    <n v="0"/>
    <n v="1"/>
    <n v="20000"/>
    <n v="720"/>
    <n v="19280"/>
    <n v="0"/>
    <n v="0"/>
    <n v="0"/>
    <n v="19280"/>
    <n v="6000"/>
    <n v="1"/>
    <n v="1"/>
    <n v="19280"/>
    <n v="19280"/>
    <n v="1"/>
    <n v="0"/>
  </r>
  <r>
    <s v="CDD"/>
    <s v="Ca Diamond Dinner Sales"/>
    <x v="4"/>
    <x v="1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4"/>
    <x v="18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4"/>
    <x v="20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4"/>
    <x v="21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4"/>
    <x v="2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4"/>
    <x v="80"/>
    <x v="0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4"/>
    <x v="32"/>
    <x v="0"/>
    <n v="2"/>
    <n v="1"/>
    <n v="1"/>
    <n v="1"/>
    <n v="0"/>
    <n v="1"/>
    <n v="9175"/>
    <n v="0"/>
    <n v="9175"/>
    <n v="0"/>
    <n v="0"/>
    <n v="0"/>
    <n v="9175"/>
    <n v="2500"/>
    <n v="1"/>
    <n v="1"/>
    <n v="9175"/>
    <n v="9175"/>
    <n v="1"/>
    <n v="0"/>
  </r>
  <r>
    <s v="CDD"/>
    <s v="Ca Diamond Dinner Sales"/>
    <x v="5"/>
    <x v="1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12"/>
    <x v="0"/>
    <n v="1"/>
    <n v="1"/>
    <n v="1"/>
    <n v="1"/>
    <n v="0"/>
    <n v="0"/>
    <n v="0"/>
    <n v="0"/>
    <n v="0"/>
    <n v="-15500"/>
    <n v="-540"/>
    <n v="-14960"/>
    <n v="-14960"/>
    <n v="-4500"/>
    <n v="-1"/>
    <n v="-1"/>
    <n v="14960"/>
    <n v="-14960"/>
    <n v="0"/>
    <n v="1"/>
  </r>
  <r>
    <s v="CDD"/>
    <s v="Ca Diamond Dinner Sales"/>
    <x v="5"/>
    <x v="13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79"/>
    <x v="0"/>
    <n v="2"/>
    <n v="2"/>
    <n v="2"/>
    <n v="2"/>
    <n v="0"/>
    <n v="0"/>
    <n v="40220"/>
    <n v="1620"/>
    <n v="38600"/>
    <n v="0"/>
    <n v="0"/>
    <n v="0"/>
    <n v="38600"/>
    <n v="36700"/>
    <n v="2"/>
    <n v="1"/>
    <n v="19300"/>
    <n v="19300"/>
    <n v="2"/>
    <n v="0"/>
  </r>
  <r>
    <s v="CDD"/>
    <s v="Ca Diamond Dinner Sales"/>
    <x v="5"/>
    <x v="16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77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1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19"/>
    <x v="0"/>
    <n v="1"/>
    <n v="1"/>
    <n v="1"/>
    <n v="1"/>
    <n v="0"/>
    <n v="0"/>
    <n v="14520"/>
    <n v="581"/>
    <n v="13939"/>
    <n v="0"/>
    <n v="0"/>
    <n v="0"/>
    <n v="13939"/>
    <n v="11278"/>
    <n v="1"/>
    <n v="1"/>
    <n v="13939"/>
    <n v="13939"/>
    <n v="1"/>
    <n v="0"/>
  </r>
  <r>
    <s v="CDD"/>
    <s v="Ca Diamond Dinner Sales"/>
    <x v="5"/>
    <x v="2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21"/>
    <x v="0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22"/>
    <x v="0"/>
    <n v="1"/>
    <n v="1"/>
    <n v="1"/>
    <n v="1"/>
    <n v="0"/>
    <n v="0"/>
    <n v="15500"/>
    <n v="540"/>
    <n v="14960"/>
    <n v="0"/>
    <n v="0"/>
    <n v="0"/>
    <n v="14960"/>
    <n v="4500"/>
    <n v="1"/>
    <n v="1"/>
    <n v="14960"/>
    <n v="14960"/>
    <n v="1"/>
    <n v="0"/>
  </r>
  <r>
    <s v="CDD"/>
    <s v="Ca Diamond Dinner Sales"/>
    <x v="5"/>
    <x v="24"/>
    <x v="0"/>
    <n v="2"/>
    <n v="1"/>
    <n v="1"/>
    <n v="1"/>
    <n v="0"/>
    <n v="1"/>
    <n v="8790"/>
    <n v="0"/>
    <n v="8790"/>
    <n v="0"/>
    <n v="0"/>
    <n v="0"/>
    <n v="8790"/>
    <n v="3000"/>
    <n v="1"/>
    <n v="1"/>
    <n v="8790"/>
    <n v="8790"/>
    <n v="1"/>
    <n v="0"/>
  </r>
  <r>
    <s v="CDD"/>
    <s v="Ca Diamond Dinner Sales"/>
    <x v="5"/>
    <x v="81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25"/>
    <x v="0"/>
    <n v="4"/>
    <n v="3"/>
    <n v="3"/>
    <n v="3"/>
    <n v="0"/>
    <n v="0"/>
    <n v="12845"/>
    <n v="0"/>
    <n v="12845"/>
    <n v="0"/>
    <n v="0"/>
    <n v="0"/>
    <n v="12845"/>
    <n v="3500"/>
    <n v="1"/>
    <n v="0.3333"/>
    <n v="12845"/>
    <n v="4281.67"/>
    <n v="1"/>
    <n v="0"/>
  </r>
  <r>
    <s v="CDD"/>
    <s v="Ca Diamond Dinner Sales"/>
    <x v="5"/>
    <x v="2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2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28"/>
    <x v="0"/>
    <n v="1"/>
    <n v="1"/>
    <n v="1"/>
    <n v="1"/>
    <n v="0"/>
    <n v="0"/>
    <n v="13233"/>
    <n v="481"/>
    <n v="12752"/>
    <n v="0"/>
    <n v="0"/>
    <n v="0"/>
    <n v="12752"/>
    <n v="7867"/>
    <n v="1"/>
    <n v="1"/>
    <n v="12752"/>
    <n v="12752"/>
    <n v="1"/>
    <n v="0"/>
  </r>
  <r>
    <s v="CDD"/>
    <s v="Ca Diamond Dinner Sales"/>
    <x v="5"/>
    <x v="2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30"/>
    <x v="0"/>
    <n v="2"/>
    <n v="1"/>
    <n v="1"/>
    <n v="1"/>
    <n v="0"/>
    <n v="0"/>
    <n v="9212"/>
    <n v="0"/>
    <n v="9212"/>
    <n v="0"/>
    <n v="0"/>
    <n v="0"/>
    <n v="9212"/>
    <n v="6367"/>
    <n v="1"/>
    <n v="1"/>
    <n v="9212"/>
    <n v="9212"/>
    <n v="1"/>
    <n v="0"/>
  </r>
  <r>
    <s v="CDD"/>
    <s v="Ca Diamond Dinner Sales"/>
    <x v="5"/>
    <x v="3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33"/>
    <x v="0"/>
    <n v="0"/>
    <n v="0"/>
    <n v="0"/>
    <n v="0"/>
    <n v="0"/>
    <n v="0"/>
    <n v="8796"/>
    <n v="0"/>
    <n v="8796"/>
    <n v="0"/>
    <n v="0"/>
    <n v="0"/>
    <n v="8796"/>
    <n v="10234"/>
    <n v="1"/>
    <n v="0"/>
    <n v="8796"/>
    <n v="0"/>
    <n v="1"/>
    <n v="0"/>
  </r>
  <r>
    <s v="CDD"/>
    <s v="Ca Diamond Dinner Sales"/>
    <x v="5"/>
    <x v="3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35"/>
    <x v="0"/>
    <n v="2"/>
    <n v="2"/>
    <n v="2"/>
    <n v="2"/>
    <n v="0"/>
    <n v="0"/>
    <n v="0"/>
    <n v="0"/>
    <n v="0"/>
    <n v="-12845"/>
    <n v="0"/>
    <n v="-12845"/>
    <n v="-12845"/>
    <n v="-3500"/>
    <n v="-1"/>
    <n v="-0.5"/>
    <n v="12845"/>
    <n v="-6422.5"/>
    <n v="0"/>
    <n v="1"/>
  </r>
  <r>
    <s v="CDD"/>
    <s v="Ca Diamond Dinner Sales"/>
    <x v="5"/>
    <x v="36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5"/>
    <x v="53"/>
    <x v="0"/>
    <n v="1"/>
    <n v="1"/>
    <n v="1"/>
    <n v="1"/>
    <n v="0"/>
    <n v="0"/>
    <n v="12423"/>
    <n v="0"/>
    <n v="12423"/>
    <n v="0"/>
    <n v="0"/>
    <n v="0"/>
    <n v="12423"/>
    <n v="4928"/>
    <n v="1"/>
    <n v="1"/>
    <n v="12423"/>
    <n v="12423"/>
    <n v="1"/>
    <n v="0"/>
  </r>
  <r>
    <s v="CDD"/>
    <s v="Ca Diamond Dinner Sales"/>
    <x v="6"/>
    <x v="59"/>
    <x v="0"/>
    <n v="0"/>
    <n v="0"/>
    <n v="0"/>
    <n v="0"/>
    <n v="0"/>
    <n v="0"/>
    <n v="0"/>
    <n v="0"/>
    <n v="0"/>
    <n v="-11312"/>
    <n v="-2100"/>
    <n v="-9212"/>
    <n v="-9212"/>
    <n v="-6367"/>
    <n v="-1"/>
    <n v="0"/>
    <n v="9212"/>
    <n v="0"/>
    <n v="0"/>
    <n v="1"/>
  </r>
  <r>
    <s v="CDD"/>
    <s v="Ca Diamond Dinner Sales"/>
    <x v="6"/>
    <x v="7"/>
    <x v="0"/>
    <n v="1"/>
    <n v="1"/>
    <n v="1"/>
    <n v="1"/>
    <n v="0"/>
    <n v="0"/>
    <n v="11312"/>
    <n v="2100"/>
    <n v="9212"/>
    <n v="0"/>
    <n v="0"/>
    <n v="0"/>
    <n v="9212"/>
    <n v="6367"/>
    <n v="1"/>
    <n v="1"/>
    <n v="9212"/>
    <n v="9212"/>
    <n v="1"/>
    <n v="0"/>
  </r>
  <r>
    <s v="CDD"/>
    <s v="Ca Diamond Dinner Sales"/>
    <x v="6"/>
    <x v="66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6"/>
    <x v="1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6"/>
    <x v="1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6"/>
    <x v="7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6"/>
    <x v="4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7"/>
    <x v="1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7"/>
    <x v="1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0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58"/>
    <x v="0"/>
    <n v="1"/>
    <n v="1"/>
    <n v="1"/>
    <n v="1"/>
    <n v="0"/>
    <n v="0"/>
    <n v="15740"/>
    <n v="583"/>
    <n v="15157"/>
    <n v="0"/>
    <n v="0"/>
    <n v="0"/>
    <n v="15157"/>
    <n v="14662"/>
    <n v="1"/>
    <n v="1"/>
    <n v="15157"/>
    <n v="15157"/>
    <n v="1"/>
    <n v="0"/>
  </r>
  <r>
    <s v="CDD"/>
    <s v="Ca Diamond Dinner Sales"/>
    <x v="8"/>
    <x v="59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1"/>
    <x v="0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3"/>
    <x v="0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82"/>
    <x v="0"/>
    <n v="3"/>
    <n v="3"/>
    <n v="3"/>
    <n v="3"/>
    <n v="0"/>
    <n v="0"/>
    <n v="12160"/>
    <n v="498"/>
    <n v="11662"/>
    <n v="0"/>
    <n v="0"/>
    <n v="0"/>
    <n v="11662"/>
    <n v="17055"/>
    <n v="1"/>
    <n v="0.3333"/>
    <n v="11662"/>
    <n v="3887.33"/>
    <n v="1"/>
    <n v="0"/>
  </r>
  <r>
    <s v="CDD"/>
    <s v="Ca Diamond Dinner Sales"/>
    <x v="8"/>
    <x v="4"/>
    <x v="0"/>
    <n v="1"/>
    <n v="1"/>
    <n v="1"/>
    <n v="1"/>
    <n v="0"/>
    <n v="0"/>
    <n v="14960"/>
    <n v="480"/>
    <n v="14480"/>
    <n v="0"/>
    <n v="0"/>
    <n v="0"/>
    <n v="14480"/>
    <n v="4000"/>
    <n v="1"/>
    <n v="1"/>
    <n v="14480"/>
    <n v="14480"/>
    <n v="1"/>
    <n v="0"/>
  </r>
  <r>
    <s v="CDD"/>
    <s v="Ca Diamond Dinner Sales"/>
    <x v="8"/>
    <x v="5"/>
    <x v="0"/>
    <n v="3"/>
    <n v="3"/>
    <n v="3"/>
    <n v="3"/>
    <n v="0"/>
    <n v="0"/>
    <n v="7995"/>
    <n v="0"/>
    <n v="7995"/>
    <n v="0"/>
    <n v="0"/>
    <n v="0"/>
    <n v="7995"/>
    <n v="2500"/>
    <n v="1"/>
    <n v="0.3333"/>
    <n v="7995"/>
    <n v="2665"/>
    <n v="1"/>
    <n v="0"/>
  </r>
  <r>
    <s v="CDD"/>
    <s v="Ca Diamond Dinner Sales"/>
    <x v="8"/>
    <x v="6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7"/>
    <x v="0"/>
    <n v="4"/>
    <n v="4"/>
    <n v="4"/>
    <n v="4"/>
    <n v="0"/>
    <n v="0"/>
    <n v="17533"/>
    <n v="0"/>
    <n v="17533"/>
    <n v="0"/>
    <n v="0"/>
    <n v="0"/>
    <n v="17533"/>
    <n v="26269"/>
    <n v="2"/>
    <n v="0.5"/>
    <n v="8766.5"/>
    <n v="4383.25"/>
    <n v="2"/>
    <n v="0"/>
  </r>
  <r>
    <s v="CDD"/>
    <s v="Ca Diamond Dinner Sales"/>
    <x v="8"/>
    <x v="1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13"/>
    <x v="0"/>
    <n v="0"/>
    <n v="0"/>
    <n v="0"/>
    <n v="0"/>
    <n v="0"/>
    <n v="0"/>
    <n v="0"/>
    <n v="0"/>
    <n v="0"/>
    <n v="-9350"/>
    <n v="0"/>
    <n v="-9350"/>
    <n v="-9350"/>
    <n v="-2500"/>
    <n v="-1"/>
    <n v="0"/>
    <n v="9350"/>
    <n v="0"/>
    <n v="0"/>
    <n v="1"/>
  </r>
  <r>
    <s v="CDD"/>
    <s v="Ca Diamond Dinner Sales"/>
    <x v="8"/>
    <x v="7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1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77"/>
    <x v="0"/>
    <n v="1"/>
    <n v="1"/>
    <n v="1"/>
    <n v="1"/>
    <n v="0"/>
    <n v="0"/>
    <n v="19650"/>
    <n v="900"/>
    <n v="18750"/>
    <n v="0"/>
    <n v="0"/>
    <n v="0"/>
    <n v="18750"/>
    <n v="7500"/>
    <n v="1"/>
    <n v="1"/>
    <n v="18750"/>
    <n v="18750"/>
    <n v="1"/>
    <n v="0"/>
  </r>
  <r>
    <s v="CDD"/>
    <s v="Ca Diamond Dinner Sales"/>
    <x v="8"/>
    <x v="21"/>
    <x v="0"/>
    <n v="2"/>
    <n v="2"/>
    <n v="2"/>
    <n v="2"/>
    <n v="0"/>
    <n v="0"/>
    <n v="31010"/>
    <n v="1160"/>
    <n v="29850"/>
    <n v="0"/>
    <n v="0"/>
    <n v="0"/>
    <n v="29850"/>
    <n v="18689"/>
    <n v="2"/>
    <n v="1"/>
    <n v="14925"/>
    <n v="14925"/>
    <n v="2"/>
    <n v="0"/>
  </r>
  <r>
    <s v="CDD"/>
    <s v="Ca Diamond Dinner Sales"/>
    <x v="8"/>
    <x v="22"/>
    <x v="0"/>
    <n v="4"/>
    <n v="3"/>
    <n v="3"/>
    <n v="3"/>
    <n v="0"/>
    <n v="1"/>
    <n v="9350"/>
    <n v="0"/>
    <n v="9350"/>
    <n v="0"/>
    <n v="0"/>
    <n v="0"/>
    <n v="9350"/>
    <n v="2500"/>
    <n v="1"/>
    <n v="0.3333"/>
    <n v="9350"/>
    <n v="3116.67"/>
    <n v="1"/>
    <n v="0"/>
  </r>
  <r>
    <s v="CDD"/>
    <s v="Ca Diamond Dinner Sales"/>
    <x v="8"/>
    <x v="2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83"/>
    <x v="0"/>
    <n v="4"/>
    <n v="3"/>
    <n v="3"/>
    <n v="3"/>
    <n v="0"/>
    <n v="1"/>
    <n v="31345"/>
    <n v="1141"/>
    <n v="30204"/>
    <n v="0"/>
    <n v="0"/>
    <n v="0"/>
    <n v="30204"/>
    <n v="13367"/>
    <n v="2"/>
    <n v="0.6667"/>
    <n v="15102"/>
    <n v="10068"/>
    <n v="2"/>
    <n v="0"/>
  </r>
  <r>
    <s v="CDD"/>
    <s v="Ca Diamond Dinner Sales"/>
    <x v="8"/>
    <x v="8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26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27"/>
    <x v="0"/>
    <n v="1"/>
    <n v="1"/>
    <n v="1"/>
    <n v="1"/>
    <n v="0"/>
    <n v="0"/>
    <n v="0"/>
    <n v="0"/>
    <n v="0"/>
    <n v="-13200"/>
    <n v="-480"/>
    <n v="-12720"/>
    <n v="-12720"/>
    <n v="-4000"/>
    <n v="-1"/>
    <n v="-1"/>
    <n v="12720"/>
    <n v="-12720"/>
    <n v="0"/>
    <n v="1"/>
  </r>
  <r>
    <s v="CDD"/>
    <s v="Ca Diamond Dinner Sales"/>
    <x v="8"/>
    <x v="28"/>
    <x v="0"/>
    <n v="2"/>
    <n v="2"/>
    <n v="1"/>
    <n v="1"/>
    <n v="0"/>
    <n v="0"/>
    <n v="0"/>
    <n v="0"/>
    <n v="0"/>
    <n v="-18145"/>
    <n v="-661"/>
    <n v="-17484"/>
    <n v="-17484"/>
    <n v="-9367"/>
    <n v="-1"/>
    <n v="-1"/>
    <n v="17484"/>
    <n v="-17484"/>
    <n v="0"/>
    <n v="1"/>
  </r>
  <r>
    <s v="CDD"/>
    <s v="Ca Diamond Dinner Sales"/>
    <x v="8"/>
    <x v="29"/>
    <x v="0"/>
    <n v="7"/>
    <n v="7"/>
    <n v="5"/>
    <n v="5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30"/>
    <x v="0"/>
    <n v="0"/>
    <n v="0"/>
    <n v="0"/>
    <n v="0"/>
    <n v="0"/>
    <n v="0"/>
    <n v="9175"/>
    <n v="0"/>
    <n v="9175"/>
    <n v="0"/>
    <n v="0"/>
    <n v="0"/>
    <n v="9175"/>
    <n v="2500"/>
    <n v="1"/>
    <n v="0"/>
    <n v="9175"/>
    <n v="0"/>
    <n v="1"/>
    <n v="0"/>
  </r>
  <r>
    <s v="CDD"/>
    <s v="Ca Diamond Dinner Sales"/>
    <x v="8"/>
    <x v="3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32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3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34"/>
    <x v="0"/>
    <n v="3"/>
    <n v="3"/>
    <n v="3"/>
    <n v="3"/>
    <n v="0"/>
    <n v="0"/>
    <n v="33297"/>
    <n v="641"/>
    <n v="32656"/>
    <n v="0"/>
    <n v="0"/>
    <n v="0"/>
    <n v="32656"/>
    <n v="9928"/>
    <n v="2"/>
    <n v="0.6667"/>
    <n v="16328"/>
    <n v="10885.33"/>
    <n v="2"/>
    <n v="0"/>
  </r>
  <r>
    <s v="CDD"/>
    <s v="Ca Diamond Dinner Sales"/>
    <x v="8"/>
    <x v="3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36"/>
    <x v="0"/>
    <n v="3"/>
    <n v="3"/>
    <n v="3"/>
    <n v="3"/>
    <n v="0"/>
    <n v="0"/>
    <n v="17580"/>
    <n v="720"/>
    <n v="16860"/>
    <n v="0"/>
    <n v="0"/>
    <n v="0"/>
    <n v="16860"/>
    <n v="6000"/>
    <n v="1"/>
    <n v="0.3333"/>
    <n v="16860"/>
    <n v="5620"/>
    <n v="1"/>
    <n v="0"/>
  </r>
  <r>
    <s v="CDD"/>
    <s v="Ca Diamond Dinner Sales"/>
    <x v="8"/>
    <x v="72"/>
    <x v="0"/>
    <n v="1"/>
    <n v="1"/>
    <n v="1"/>
    <n v="1"/>
    <n v="0"/>
    <n v="0"/>
    <n v="8210"/>
    <n v="0"/>
    <n v="8210"/>
    <n v="0"/>
    <n v="0"/>
    <n v="0"/>
    <n v="8210"/>
    <n v="12662"/>
    <n v="1"/>
    <n v="1"/>
    <n v="8210"/>
    <n v="8210"/>
    <n v="1"/>
    <n v="0"/>
  </r>
  <r>
    <s v="CDD"/>
    <s v="Ca Diamond Dinner Sales"/>
    <x v="8"/>
    <x v="3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7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39"/>
    <x v="0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4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43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8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4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4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48"/>
    <x v="0"/>
    <n v="4"/>
    <n v="4"/>
    <n v="3"/>
    <n v="3"/>
    <n v="0"/>
    <n v="0"/>
    <n v="24331"/>
    <n v="619"/>
    <n v="23712"/>
    <n v="0"/>
    <n v="0"/>
    <n v="0"/>
    <n v="23712"/>
    <n v="16689"/>
    <n v="2"/>
    <n v="0.6667"/>
    <n v="11856"/>
    <n v="7904"/>
    <n v="2"/>
    <n v="0"/>
  </r>
  <r>
    <s v="CDD"/>
    <s v="Ca Diamond Dinner Sales"/>
    <x v="8"/>
    <x v="4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50"/>
    <x v="0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8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5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86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52"/>
    <x v="0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8"/>
    <x v="55"/>
    <x v="0"/>
    <n v="1"/>
    <n v="1"/>
    <n v="1"/>
    <n v="1"/>
    <n v="0"/>
    <n v="0"/>
    <n v="8919"/>
    <n v="0"/>
    <n v="8919"/>
    <n v="0"/>
    <n v="0"/>
    <n v="0"/>
    <n v="8919"/>
    <n v="4440"/>
    <n v="1"/>
    <n v="1"/>
    <n v="8919"/>
    <n v="8919"/>
    <n v="1"/>
    <n v="0"/>
  </r>
  <r>
    <s v="CDD"/>
    <s v="Ca Diamond Dinner Sales"/>
    <x v="8"/>
    <x v="56"/>
    <x v="0"/>
    <n v="4"/>
    <n v="4"/>
    <n v="4"/>
    <n v="4"/>
    <n v="0"/>
    <n v="0"/>
    <n v="16472"/>
    <n v="0"/>
    <n v="16472"/>
    <n v="0"/>
    <n v="0"/>
    <n v="0"/>
    <n v="16472"/>
    <n v="21937"/>
    <n v="2"/>
    <n v="0.5"/>
    <n v="8236"/>
    <n v="4118"/>
    <n v="2"/>
    <n v="0"/>
  </r>
  <r>
    <s v="CDD"/>
    <s v="Ca Diamond Dinner Sales"/>
    <x v="9"/>
    <x v="58"/>
    <x v="0"/>
    <n v="5"/>
    <n v="4"/>
    <n v="3"/>
    <n v="3"/>
    <n v="0"/>
    <n v="1"/>
    <n v="21000"/>
    <n v="966"/>
    <n v="20034"/>
    <n v="0"/>
    <n v="0"/>
    <n v="0"/>
    <n v="20034"/>
    <n v="21535"/>
    <n v="1"/>
    <n v="0.3333"/>
    <n v="20034"/>
    <n v="6678"/>
    <n v="1"/>
    <n v="0"/>
  </r>
  <r>
    <s v="CDD"/>
    <s v="Ca Diamond Dinner Sales"/>
    <x v="9"/>
    <x v="59"/>
    <x v="0"/>
    <n v="3"/>
    <n v="3"/>
    <n v="3"/>
    <n v="3"/>
    <n v="0"/>
    <n v="0"/>
    <n v="7928"/>
    <n v="0"/>
    <n v="7928"/>
    <n v="0"/>
    <n v="0"/>
    <n v="0"/>
    <n v="7928"/>
    <n v="11690"/>
    <n v="1"/>
    <n v="0.3333"/>
    <n v="7928"/>
    <n v="2642.67"/>
    <n v="1"/>
    <n v="0"/>
  </r>
  <r>
    <s v="CDD"/>
    <s v="Ca Diamond Dinner Sales"/>
    <x v="9"/>
    <x v="2"/>
    <x v="0"/>
    <n v="1"/>
    <n v="1"/>
    <n v="1"/>
    <n v="1"/>
    <n v="0"/>
    <n v="0"/>
    <n v="9836"/>
    <n v="0"/>
    <n v="9836"/>
    <n v="0"/>
    <n v="0"/>
    <n v="0"/>
    <n v="9836"/>
    <n v="9756"/>
    <n v="1"/>
    <n v="1"/>
    <n v="9836"/>
    <n v="9836"/>
    <n v="1"/>
    <n v="0"/>
  </r>
  <r>
    <s v="CDD"/>
    <s v="Ca Diamond Dinner Sales"/>
    <x v="9"/>
    <x v="4"/>
    <x v="0"/>
    <n v="2"/>
    <n v="1"/>
    <n v="1"/>
    <n v="1"/>
    <n v="0"/>
    <n v="0"/>
    <n v="11010"/>
    <n v="0"/>
    <n v="11010"/>
    <n v="0"/>
    <n v="0"/>
    <n v="0"/>
    <n v="11010"/>
    <n v="3000"/>
    <n v="1"/>
    <n v="1"/>
    <n v="11010"/>
    <n v="11010"/>
    <n v="1"/>
    <n v="0"/>
  </r>
  <r>
    <s v="CDD"/>
    <s v="Ca Diamond Dinner Sales"/>
    <x v="9"/>
    <x v="5"/>
    <x v="0"/>
    <n v="3"/>
    <n v="3"/>
    <n v="3"/>
    <n v="3"/>
    <n v="0"/>
    <n v="0"/>
    <n v="10812"/>
    <n v="0"/>
    <n v="10812"/>
    <n v="0"/>
    <n v="0"/>
    <n v="0"/>
    <n v="10812"/>
    <n v="14623"/>
    <n v="1"/>
    <n v="0.3333"/>
    <n v="10812"/>
    <n v="3604"/>
    <n v="1"/>
    <n v="0"/>
  </r>
  <r>
    <s v="CDD"/>
    <s v="Ca Diamond Dinner Sales"/>
    <x v="9"/>
    <x v="87"/>
    <x v="0"/>
    <n v="0"/>
    <n v="0"/>
    <n v="0"/>
    <n v="0"/>
    <n v="0"/>
    <n v="0"/>
    <n v="0"/>
    <n v="0"/>
    <n v="0"/>
    <n v="-19149"/>
    <n v="-1800"/>
    <n v="-17349"/>
    <n v="-17349"/>
    <n v="-14778"/>
    <n v="-1"/>
    <n v="0"/>
    <n v="17349"/>
    <n v="0"/>
    <n v="0"/>
    <n v="1"/>
  </r>
  <r>
    <s v="CDD"/>
    <s v="Ca Diamond Dinner Sales"/>
    <x v="9"/>
    <x v="61"/>
    <x v="0"/>
    <n v="4"/>
    <n v="4"/>
    <n v="4"/>
    <n v="4"/>
    <n v="0"/>
    <n v="0"/>
    <n v="22507"/>
    <n v="0"/>
    <n v="22507"/>
    <n v="0"/>
    <n v="0"/>
    <n v="0"/>
    <n v="22507"/>
    <n v="14212"/>
    <n v="2"/>
    <n v="0.5"/>
    <n v="11253.5"/>
    <n v="5626.75"/>
    <n v="2"/>
    <n v="0"/>
  </r>
  <r>
    <s v="CDD"/>
    <s v="Ca Diamond Dinner Sales"/>
    <x v="9"/>
    <x v="6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62"/>
    <x v="0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63"/>
    <x v="0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64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65"/>
    <x v="0"/>
    <n v="3"/>
    <n v="2"/>
    <n v="2"/>
    <n v="2"/>
    <n v="0"/>
    <n v="1"/>
    <n v="22380"/>
    <n v="0"/>
    <n v="22380"/>
    <n v="0"/>
    <n v="0"/>
    <n v="0"/>
    <n v="22380"/>
    <n v="21936"/>
    <n v="2"/>
    <n v="1"/>
    <n v="11190"/>
    <n v="11190"/>
    <n v="2"/>
    <n v="0"/>
  </r>
  <r>
    <s v="CDD"/>
    <s v="Ca Diamond Dinner Sales"/>
    <x v="9"/>
    <x v="8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88"/>
    <x v="0"/>
    <n v="1"/>
    <n v="1"/>
    <n v="1"/>
    <n v="1"/>
    <n v="0"/>
    <n v="0"/>
    <n v="7500"/>
    <n v="0"/>
    <n v="7500"/>
    <n v="0"/>
    <n v="0"/>
    <n v="0"/>
    <n v="7500"/>
    <n v="2500"/>
    <n v="1"/>
    <n v="1"/>
    <n v="7500"/>
    <n v="7500"/>
    <n v="1"/>
    <n v="0"/>
  </r>
  <r>
    <s v="CDD"/>
    <s v="Ca Diamond Dinner Sales"/>
    <x v="9"/>
    <x v="66"/>
    <x v="0"/>
    <n v="1"/>
    <n v="1"/>
    <n v="1"/>
    <n v="1"/>
    <n v="0"/>
    <n v="0"/>
    <n v="0"/>
    <n v="0"/>
    <n v="0"/>
    <n v="-11969"/>
    <n v="0"/>
    <n v="-11969"/>
    <n v="-11969"/>
    <n v="-15556"/>
    <n v="-1"/>
    <n v="-1"/>
    <n v="11969"/>
    <n v="-11969"/>
    <n v="0"/>
    <n v="1"/>
  </r>
  <r>
    <s v="CDD"/>
    <s v="Ca Diamond Dinner Sales"/>
    <x v="9"/>
    <x v="67"/>
    <x v="0"/>
    <n v="1"/>
    <n v="1"/>
    <n v="1"/>
    <n v="1"/>
    <n v="0"/>
    <n v="0"/>
    <n v="12261"/>
    <n v="801"/>
    <n v="11460"/>
    <n v="0"/>
    <n v="0"/>
    <n v="0"/>
    <n v="11460"/>
    <n v="11778"/>
    <n v="1"/>
    <n v="1"/>
    <n v="11460"/>
    <n v="11460"/>
    <n v="1"/>
    <n v="0"/>
  </r>
  <r>
    <s v="CDD"/>
    <s v="Ca Diamond Dinner Sales"/>
    <x v="9"/>
    <x v="69"/>
    <x v="0"/>
    <n v="4"/>
    <n v="3"/>
    <n v="3"/>
    <n v="3"/>
    <n v="0"/>
    <n v="1"/>
    <n v="8975"/>
    <n v="0"/>
    <n v="8975"/>
    <n v="0"/>
    <n v="0"/>
    <n v="0"/>
    <n v="8975"/>
    <n v="2500"/>
    <n v="1"/>
    <n v="0.3333"/>
    <n v="8975"/>
    <n v="2991.67"/>
    <n v="1"/>
    <n v="0"/>
  </r>
  <r>
    <s v="CDD"/>
    <s v="Ca Diamond Dinner Sales"/>
    <x v="9"/>
    <x v="7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10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10"/>
    <x v="0"/>
    <n v="1"/>
    <n v="1"/>
    <n v="1"/>
    <n v="1"/>
    <n v="0"/>
    <n v="0"/>
    <n v="7500"/>
    <n v="0"/>
    <n v="7500"/>
    <n v="0"/>
    <n v="0"/>
    <n v="0"/>
    <n v="7500"/>
    <n v="2500"/>
    <n v="1"/>
    <n v="1"/>
    <n v="7500"/>
    <n v="7500"/>
    <n v="1"/>
    <n v="0"/>
  </r>
  <r>
    <s v="CDD"/>
    <s v="Ca Diamond Dinner Sales"/>
    <x v="9"/>
    <x v="23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8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2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81"/>
    <x v="0"/>
    <n v="3"/>
    <n v="3"/>
    <n v="3"/>
    <n v="3"/>
    <n v="0"/>
    <n v="0"/>
    <n v="26460"/>
    <n v="3951"/>
    <n v="22509"/>
    <n v="0"/>
    <n v="0"/>
    <n v="0"/>
    <n v="22509"/>
    <n v="14767"/>
    <n v="1"/>
    <n v="0.3333"/>
    <n v="22509"/>
    <n v="7503"/>
    <n v="1"/>
    <n v="0"/>
  </r>
  <r>
    <s v="CDD"/>
    <s v="Ca Diamond Dinner Sales"/>
    <x v="9"/>
    <x v="27"/>
    <x v="0"/>
    <n v="1"/>
    <n v="1"/>
    <n v="1"/>
    <n v="1"/>
    <n v="0"/>
    <n v="0"/>
    <n v="9175"/>
    <n v="0"/>
    <n v="9175"/>
    <n v="0"/>
    <n v="0"/>
    <n v="0"/>
    <n v="9175"/>
    <n v="2500"/>
    <n v="1"/>
    <n v="1"/>
    <n v="9175"/>
    <n v="9175"/>
    <n v="1"/>
    <n v="0"/>
  </r>
  <r>
    <s v="CDD"/>
    <s v="Ca Diamond Dinner Sales"/>
    <x v="9"/>
    <x v="2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3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80"/>
    <x v="0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3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33"/>
    <x v="0"/>
    <n v="3"/>
    <n v="3"/>
    <n v="3"/>
    <n v="3"/>
    <n v="0"/>
    <n v="0"/>
    <n v="13720"/>
    <n v="480"/>
    <n v="13240"/>
    <n v="0"/>
    <n v="0"/>
    <n v="0"/>
    <n v="13240"/>
    <n v="4000"/>
    <n v="1"/>
    <n v="0.3333"/>
    <n v="13240"/>
    <n v="4413.33"/>
    <n v="1"/>
    <n v="0"/>
  </r>
  <r>
    <s v="CDD"/>
    <s v="Ca Diamond Dinner Sales"/>
    <x v="9"/>
    <x v="3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35"/>
    <x v="0"/>
    <n v="3"/>
    <n v="3"/>
    <n v="3"/>
    <n v="3"/>
    <n v="0"/>
    <n v="0"/>
    <n v="13200"/>
    <n v="480"/>
    <n v="12720"/>
    <n v="0"/>
    <n v="0"/>
    <n v="0"/>
    <n v="12720"/>
    <n v="4000"/>
    <n v="1"/>
    <n v="0.3333"/>
    <n v="12720"/>
    <n v="4240"/>
    <n v="1"/>
    <n v="0"/>
  </r>
  <r>
    <s v="CDD"/>
    <s v="Ca Diamond Dinner Sales"/>
    <x v="9"/>
    <x v="36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71"/>
    <x v="0"/>
    <n v="1"/>
    <n v="1"/>
    <n v="1"/>
    <n v="1"/>
    <n v="0"/>
    <n v="0"/>
    <n v="16350"/>
    <n v="750"/>
    <n v="15600"/>
    <n v="0"/>
    <n v="0"/>
    <n v="0"/>
    <n v="15600"/>
    <n v="10800"/>
    <n v="1"/>
    <n v="1"/>
    <n v="15600"/>
    <n v="15600"/>
    <n v="1"/>
    <n v="0"/>
  </r>
  <r>
    <s v="CDD"/>
    <s v="Ca Diamond Dinner Sales"/>
    <x v="9"/>
    <x v="72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38"/>
    <x v="0"/>
    <n v="1"/>
    <n v="1"/>
    <n v="1"/>
    <n v="1"/>
    <n v="0"/>
    <n v="0"/>
    <n v="16810"/>
    <n v="619"/>
    <n v="16191"/>
    <n v="0"/>
    <n v="0"/>
    <n v="0"/>
    <n v="16191"/>
    <n v="10322"/>
    <n v="1"/>
    <n v="1"/>
    <n v="16191"/>
    <n v="16191"/>
    <n v="1"/>
    <n v="0"/>
  </r>
  <r>
    <s v="CDD"/>
    <s v="Ca Diamond Dinner Sales"/>
    <x v="9"/>
    <x v="7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7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75"/>
    <x v="0"/>
    <n v="2"/>
    <n v="2"/>
    <n v="2"/>
    <n v="2"/>
    <n v="0"/>
    <n v="0"/>
    <n v="7327"/>
    <n v="0"/>
    <n v="7327"/>
    <n v="0"/>
    <n v="0"/>
    <n v="0"/>
    <n v="7327"/>
    <n v="15079"/>
    <n v="1"/>
    <n v="0.5"/>
    <n v="7327"/>
    <n v="3663.5"/>
    <n v="1"/>
    <n v="0"/>
  </r>
  <r>
    <s v="CDD"/>
    <s v="Ca Diamond Dinner Sales"/>
    <x v="9"/>
    <x v="39"/>
    <x v="0"/>
    <n v="4"/>
    <n v="3"/>
    <n v="3"/>
    <n v="2"/>
    <n v="0"/>
    <n v="1"/>
    <n v="11848"/>
    <n v="619"/>
    <n v="11229"/>
    <n v="-16810"/>
    <n v="-619"/>
    <n v="-16191"/>
    <n v="-4962"/>
    <n v="0"/>
    <n v="0"/>
    <n v="0"/>
    <n v="0"/>
    <n v="-2481"/>
    <n v="1"/>
    <n v="1"/>
  </r>
  <r>
    <s v="CDD"/>
    <s v="Ca Diamond Dinner Sales"/>
    <x v="9"/>
    <x v="40"/>
    <x v="0"/>
    <n v="2"/>
    <n v="2"/>
    <n v="2"/>
    <n v="2"/>
    <n v="0"/>
    <n v="0"/>
    <n v="33146"/>
    <n v="2902"/>
    <n v="30244"/>
    <n v="0"/>
    <n v="0"/>
    <n v="0"/>
    <n v="30244"/>
    <n v="26034"/>
    <n v="2"/>
    <n v="1"/>
    <n v="15122"/>
    <n v="15122"/>
    <n v="2"/>
    <n v="0"/>
  </r>
  <r>
    <s v="CDD"/>
    <s v="Ca Diamond Dinner Sales"/>
    <x v="9"/>
    <x v="41"/>
    <x v="0"/>
    <n v="1"/>
    <n v="1"/>
    <n v="1"/>
    <n v="1"/>
    <n v="0"/>
    <n v="0"/>
    <n v="7238"/>
    <n v="0"/>
    <n v="7238"/>
    <n v="0"/>
    <n v="0"/>
    <n v="0"/>
    <n v="7238"/>
    <n v="10234"/>
    <n v="1"/>
    <n v="1"/>
    <n v="7238"/>
    <n v="7238"/>
    <n v="1"/>
    <n v="0"/>
  </r>
  <r>
    <s v="CDD"/>
    <s v="Ca Diamond Dinner Sales"/>
    <x v="9"/>
    <x v="43"/>
    <x v="0"/>
    <n v="6"/>
    <n v="5"/>
    <n v="5"/>
    <n v="4"/>
    <n v="1"/>
    <n v="1"/>
    <n v="7640"/>
    <n v="0"/>
    <n v="7640"/>
    <n v="0"/>
    <n v="0"/>
    <n v="0"/>
    <n v="7640"/>
    <n v="7822"/>
    <n v="1"/>
    <n v="0.25"/>
    <n v="7640"/>
    <n v="1910"/>
    <n v="1"/>
    <n v="0"/>
  </r>
  <r>
    <s v="CDD"/>
    <s v="Ca Diamond Dinner Sales"/>
    <x v="9"/>
    <x v="44"/>
    <x v="0"/>
    <n v="0"/>
    <n v="0"/>
    <n v="0"/>
    <n v="0"/>
    <n v="0"/>
    <n v="0"/>
    <n v="8490"/>
    <n v="0"/>
    <n v="8490"/>
    <n v="0"/>
    <n v="0"/>
    <n v="0"/>
    <n v="8490"/>
    <n v="7345"/>
    <n v="1"/>
    <n v="0"/>
    <n v="8490"/>
    <n v="0"/>
    <n v="1"/>
    <n v="0"/>
  </r>
  <r>
    <s v="CDD"/>
    <s v="Ca Diamond Dinner Sales"/>
    <x v="9"/>
    <x v="84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45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89"/>
    <x v="0"/>
    <n v="0"/>
    <n v="0"/>
    <n v="0"/>
    <n v="0"/>
    <n v="0"/>
    <n v="0"/>
    <n v="0"/>
    <n v="0"/>
    <n v="0"/>
    <n v="-9376"/>
    <n v="-480"/>
    <n v="-8896"/>
    <n v="-8896"/>
    <n v="-4000"/>
    <n v="-1"/>
    <n v="0"/>
    <n v="8896"/>
    <n v="0"/>
    <n v="0"/>
    <n v="1"/>
  </r>
  <r>
    <s v="CDD"/>
    <s v="Ca Diamond Dinner Sales"/>
    <x v="9"/>
    <x v="46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8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51"/>
    <x v="0"/>
    <n v="3"/>
    <n v="3"/>
    <n v="3"/>
    <n v="3"/>
    <n v="0"/>
    <n v="0"/>
    <n v="22895"/>
    <n v="480"/>
    <n v="22415"/>
    <n v="0"/>
    <n v="0"/>
    <n v="0"/>
    <n v="22415"/>
    <n v="6500"/>
    <n v="2"/>
    <n v="0.6667"/>
    <n v="11207.5"/>
    <n v="7471.67"/>
    <n v="2"/>
    <n v="0"/>
  </r>
  <r>
    <s v="CDD"/>
    <s v="Ca Diamond Dinner Sales"/>
    <x v="9"/>
    <x v="86"/>
    <x v="0"/>
    <n v="1"/>
    <n v="1"/>
    <n v="1"/>
    <n v="1"/>
    <n v="0"/>
    <n v="0"/>
    <n v="16118"/>
    <n v="619"/>
    <n v="15499"/>
    <n v="0"/>
    <n v="0"/>
    <n v="0"/>
    <n v="15499"/>
    <n v="10322"/>
    <n v="1"/>
    <n v="1"/>
    <n v="15499"/>
    <n v="15499"/>
    <n v="1"/>
    <n v="0"/>
  </r>
  <r>
    <s v="CDD"/>
    <s v="Ca Diamond Dinner Sales"/>
    <x v="9"/>
    <x v="52"/>
    <x v="0"/>
    <n v="1"/>
    <n v="1"/>
    <n v="1"/>
    <n v="1"/>
    <n v="0"/>
    <n v="0"/>
    <n v="8675"/>
    <n v="0"/>
    <n v="8675"/>
    <n v="0"/>
    <n v="0"/>
    <n v="0"/>
    <n v="8675"/>
    <n v="2500"/>
    <n v="1"/>
    <n v="1"/>
    <n v="8675"/>
    <n v="8675"/>
    <n v="1"/>
    <n v="0"/>
  </r>
  <r>
    <s v="CDD"/>
    <s v="Ca Diamond Dinner Sales"/>
    <x v="9"/>
    <x v="53"/>
    <x v="0"/>
    <n v="2"/>
    <n v="2"/>
    <n v="2"/>
    <n v="2"/>
    <n v="0"/>
    <n v="0"/>
    <n v="10460"/>
    <n v="0"/>
    <n v="10460"/>
    <n v="0"/>
    <n v="0"/>
    <n v="0"/>
    <n v="10460"/>
    <n v="7345"/>
    <n v="1"/>
    <n v="0.5"/>
    <n v="10460"/>
    <n v="5230"/>
    <n v="1"/>
    <n v="0"/>
  </r>
  <r>
    <s v="CDD"/>
    <s v="Ca Diamond Dinner Sales"/>
    <x v="9"/>
    <x v="5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9"/>
    <x v="56"/>
    <x v="0"/>
    <n v="3"/>
    <n v="3"/>
    <n v="3"/>
    <n v="3"/>
    <n v="0"/>
    <n v="0"/>
    <n v="19551"/>
    <n v="480"/>
    <n v="19071"/>
    <n v="0"/>
    <n v="0"/>
    <n v="0"/>
    <n v="19071"/>
    <n v="6500"/>
    <n v="2"/>
    <n v="0.6667"/>
    <n v="9535.5"/>
    <n v="6357"/>
    <n v="2"/>
    <n v="0"/>
  </r>
  <r>
    <s v="CDD"/>
    <s v="Ca Diamond Dinner Sales"/>
    <x v="9"/>
    <x v="9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0"/>
    <x v="1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0"/>
    <x v="0"/>
    <n v="1"/>
    <n v="1"/>
    <n v="1"/>
    <n v="1"/>
    <n v="0"/>
    <n v="0"/>
    <n v="8175"/>
    <n v="0"/>
    <n v="8175"/>
    <n v="0"/>
    <n v="0"/>
    <n v="0"/>
    <n v="8175"/>
    <n v="2500"/>
    <n v="1"/>
    <n v="1"/>
    <n v="8175"/>
    <n v="8175"/>
    <n v="1"/>
    <n v="0"/>
  </r>
  <r>
    <s v="CDD"/>
    <s v="Ca Diamond Dinner Sales"/>
    <x v="11"/>
    <x v="59"/>
    <x v="0"/>
    <n v="1"/>
    <n v="1"/>
    <n v="1"/>
    <n v="1"/>
    <n v="0"/>
    <n v="0"/>
    <n v="8500"/>
    <n v="0"/>
    <n v="8500"/>
    <n v="0"/>
    <n v="0"/>
    <n v="0"/>
    <n v="8500"/>
    <n v="10234"/>
    <n v="1"/>
    <n v="1"/>
    <n v="8500"/>
    <n v="8500"/>
    <n v="1"/>
    <n v="0"/>
  </r>
  <r>
    <s v="CDD"/>
    <s v="Ca Diamond Dinner Sales"/>
    <x v="11"/>
    <x v="1"/>
    <x v="0"/>
    <n v="2"/>
    <n v="2"/>
    <n v="2"/>
    <n v="2"/>
    <n v="0"/>
    <n v="0"/>
    <n v="13047"/>
    <n v="0"/>
    <n v="13047"/>
    <n v="0"/>
    <n v="0"/>
    <n v="0"/>
    <n v="13047"/>
    <n v="6867"/>
    <n v="1"/>
    <n v="0.5"/>
    <n v="13047"/>
    <n v="6523.5"/>
    <n v="1"/>
    <n v="0"/>
  </r>
  <r>
    <s v="CDD"/>
    <s v="Ca Diamond Dinner Sales"/>
    <x v="11"/>
    <x v="2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91"/>
    <x v="0"/>
    <n v="0"/>
    <n v="0"/>
    <n v="0"/>
    <n v="0"/>
    <n v="0"/>
    <n v="0"/>
    <n v="0"/>
    <n v="0"/>
    <n v="0"/>
    <n v="-8500"/>
    <n v="0"/>
    <n v="-8500"/>
    <n v="-8500"/>
    <n v="-10234"/>
    <n v="-1"/>
    <n v="0"/>
    <n v="8500"/>
    <n v="0"/>
    <n v="0"/>
    <n v="1"/>
  </r>
  <r>
    <s v="CDD"/>
    <s v="Ca Diamond Dinner Sales"/>
    <x v="11"/>
    <x v="82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92"/>
    <x v="0"/>
    <n v="0"/>
    <n v="0"/>
    <n v="0"/>
    <n v="0"/>
    <n v="0"/>
    <n v="0"/>
    <n v="0"/>
    <n v="0"/>
    <n v="0"/>
    <n v="-9000"/>
    <n v="0"/>
    <n v="-9000"/>
    <n v="-9000"/>
    <n v="-9278"/>
    <n v="-1"/>
    <n v="0"/>
    <n v="9000"/>
    <n v="0"/>
    <n v="0"/>
    <n v="1"/>
  </r>
  <r>
    <s v="CDD"/>
    <s v="Ca Diamond Dinner Sales"/>
    <x v="11"/>
    <x v="62"/>
    <x v="0"/>
    <n v="4"/>
    <n v="2"/>
    <n v="2"/>
    <n v="2"/>
    <n v="0"/>
    <n v="2"/>
    <n v="8588"/>
    <n v="0"/>
    <n v="8588"/>
    <n v="0"/>
    <n v="0"/>
    <n v="0"/>
    <n v="8588"/>
    <n v="7823"/>
    <n v="1"/>
    <n v="0.5"/>
    <n v="8588"/>
    <n v="4294"/>
    <n v="1"/>
    <n v="0"/>
  </r>
  <r>
    <s v="CDD"/>
    <s v="Ca Diamond Dinner Sales"/>
    <x v="11"/>
    <x v="63"/>
    <x v="0"/>
    <n v="2"/>
    <n v="2"/>
    <n v="2"/>
    <n v="2"/>
    <n v="0"/>
    <n v="0"/>
    <n v="10268"/>
    <n v="0"/>
    <n v="10268"/>
    <n v="0"/>
    <n v="0"/>
    <n v="0"/>
    <n v="10268"/>
    <n v="11212"/>
    <n v="1"/>
    <n v="0.5"/>
    <n v="10268"/>
    <n v="5134"/>
    <n v="1"/>
    <n v="0"/>
  </r>
  <r>
    <s v="CDD"/>
    <s v="Ca Diamond Dinner Sales"/>
    <x v="11"/>
    <x v="93"/>
    <x v="0"/>
    <n v="0"/>
    <n v="0"/>
    <n v="0"/>
    <n v="0"/>
    <n v="0"/>
    <n v="0"/>
    <n v="0"/>
    <n v="0"/>
    <n v="0"/>
    <n v="-8588"/>
    <n v="0"/>
    <n v="-8588"/>
    <n v="-8588"/>
    <n v="-7823"/>
    <n v="-1"/>
    <n v="0"/>
    <n v="8588"/>
    <n v="0"/>
    <n v="0"/>
    <n v="1"/>
  </r>
  <r>
    <s v="CDD"/>
    <s v="Ca Diamond Dinner Sales"/>
    <x v="11"/>
    <x v="64"/>
    <x v="0"/>
    <n v="3"/>
    <n v="2"/>
    <n v="2"/>
    <n v="2"/>
    <n v="0"/>
    <n v="0"/>
    <n v="8975"/>
    <n v="1564"/>
    <n v="7411"/>
    <n v="0"/>
    <n v="0"/>
    <n v="0"/>
    <n v="7411"/>
    <n v="16035"/>
    <n v="1"/>
    <n v="0.5"/>
    <n v="7411"/>
    <n v="3705.5"/>
    <n v="1"/>
    <n v="0"/>
  </r>
  <r>
    <s v="CDD"/>
    <s v="Ca Diamond Dinner Sales"/>
    <x v="11"/>
    <x v="8"/>
    <x v="0"/>
    <n v="2"/>
    <n v="2"/>
    <n v="2"/>
    <n v="2"/>
    <n v="0"/>
    <n v="0"/>
    <n v="7209"/>
    <n v="0"/>
    <n v="7209"/>
    <n v="0"/>
    <n v="0"/>
    <n v="0"/>
    <n v="7209"/>
    <n v="6367"/>
    <n v="1"/>
    <n v="0.5"/>
    <n v="7209"/>
    <n v="3604.5"/>
    <n v="1"/>
    <n v="0"/>
  </r>
  <r>
    <s v="CDD"/>
    <s v="Ca Diamond Dinner Sales"/>
    <x v="11"/>
    <x v="9"/>
    <x v="0"/>
    <n v="2"/>
    <n v="2"/>
    <n v="2"/>
    <n v="2"/>
    <n v="0"/>
    <n v="0"/>
    <n v="9683"/>
    <n v="0"/>
    <n v="9683"/>
    <n v="0"/>
    <n v="0"/>
    <n v="0"/>
    <n v="9683"/>
    <n v="11234"/>
    <n v="1"/>
    <n v="0.5"/>
    <n v="9683"/>
    <n v="4841.5"/>
    <n v="1"/>
    <n v="0"/>
  </r>
  <r>
    <s v="CDD"/>
    <s v="Ca Diamond Dinner Sales"/>
    <x v="11"/>
    <x v="67"/>
    <x v="0"/>
    <n v="2"/>
    <n v="2"/>
    <n v="2"/>
    <n v="2"/>
    <n v="0"/>
    <n v="0"/>
    <n v="10196"/>
    <n v="0"/>
    <n v="10196"/>
    <n v="0"/>
    <n v="0"/>
    <n v="0"/>
    <n v="10196"/>
    <n v="9278"/>
    <n v="1"/>
    <n v="0.5"/>
    <n v="10196"/>
    <n v="5098"/>
    <n v="1"/>
    <n v="0"/>
  </r>
  <r>
    <s v="CDD"/>
    <s v="Ca Diamond Dinner Sales"/>
    <x v="11"/>
    <x v="6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94"/>
    <x v="0"/>
    <n v="4"/>
    <n v="4"/>
    <n v="4"/>
    <n v="4"/>
    <n v="0"/>
    <n v="0"/>
    <n v="47470"/>
    <n v="2453"/>
    <n v="45017"/>
    <n v="0"/>
    <n v="0"/>
    <n v="0"/>
    <n v="45017"/>
    <n v="44045"/>
    <n v="2"/>
    <n v="0.5"/>
    <n v="22508.5"/>
    <n v="11254.25"/>
    <n v="2"/>
    <n v="0"/>
  </r>
  <r>
    <s v="CDD"/>
    <s v="Ca Diamond Dinner Sales"/>
    <x v="11"/>
    <x v="1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1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79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95"/>
    <x v="0"/>
    <n v="0"/>
    <n v="0"/>
    <n v="0"/>
    <n v="0"/>
    <n v="0"/>
    <n v="0"/>
    <n v="0"/>
    <n v="0"/>
    <n v="0"/>
    <n v="-9561"/>
    <n v="0"/>
    <n v="-9561"/>
    <n v="-9561"/>
    <n v="-4928"/>
    <n v="-1"/>
    <n v="0"/>
    <n v="9561"/>
    <n v="0"/>
    <n v="0"/>
    <n v="1"/>
  </r>
  <r>
    <s v="CDD"/>
    <s v="Ca Diamond Dinner Sales"/>
    <x v="11"/>
    <x v="1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78"/>
    <x v="0"/>
    <n v="2"/>
    <n v="2"/>
    <n v="2"/>
    <n v="2"/>
    <n v="0"/>
    <n v="0"/>
    <n v="9350"/>
    <n v="0"/>
    <n v="9350"/>
    <n v="0"/>
    <n v="0"/>
    <n v="0"/>
    <n v="9350"/>
    <n v="2500"/>
    <n v="1"/>
    <n v="0.5"/>
    <n v="9350"/>
    <n v="4675"/>
    <n v="1"/>
    <n v="0"/>
  </r>
  <r>
    <s v="CDD"/>
    <s v="Ca Diamond Dinner Sales"/>
    <x v="11"/>
    <x v="17"/>
    <x v="0"/>
    <n v="1"/>
    <n v="1"/>
    <n v="1"/>
    <n v="1"/>
    <n v="0"/>
    <n v="0"/>
    <n v="9986"/>
    <n v="0"/>
    <n v="9986"/>
    <n v="0"/>
    <n v="0"/>
    <n v="0"/>
    <n v="9986"/>
    <n v="5889"/>
    <n v="1"/>
    <n v="1"/>
    <n v="9986"/>
    <n v="9986"/>
    <n v="1"/>
    <n v="0"/>
  </r>
  <r>
    <s v="CDD"/>
    <s v="Ca Diamond Dinner Sales"/>
    <x v="11"/>
    <x v="21"/>
    <x v="0"/>
    <n v="3"/>
    <n v="3"/>
    <n v="3"/>
    <n v="3"/>
    <n v="0"/>
    <n v="0"/>
    <n v="9561"/>
    <n v="0"/>
    <n v="9561"/>
    <n v="0"/>
    <n v="0"/>
    <n v="0"/>
    <n v="9561"/>
    <n v="4928"/>
    <n v="1"/>
    <n v="0.3333"/>
    <n v="9561"/>
    <n v="3187"/>
    <n v="1"/>
    <n v="0"/>
  </r>
  <r>
    <s v="CDD"/>
    <s v="Ca Diamond Dinner Sales"/>
    <x v="11"/>
    <x v="23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8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8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2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26"/>
    <x v="0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27"/>
    <x v="0"/>
    <n v="2"/>
    <n v="2"/>
    <n v="2"/>
    <n v="2"/>
    <n v="0"/>
    <n v="0"/>
    <n v="17676"/>
    <n v="642"/>
    <n v="17034"/>
    <n v="0"/>
    <n v="0"/>
    <n v="0"/>
    <n v="17034"/>
    <n v="9845"/>
    <n v="1"/>
    <n v="0.5"/>
    <n v="17034"/>
    <n v="8517"/>
    <n v="1"/>
    <n v="0"/>
  </r>
  <r>
    <s v="CDD"/>
    <s v="Ca Diamond Dinner Sales"/>
    <x v="11"/>
    <x v="28"/>
    <x v="0"/>
    <n v="2"/>
    <n v="2"/>
    <n v="2"/>
    <n v="2"/>
    <n v="0"/>
    <n v="0"/>
    <n v="9799"/>
    <n v="0"/>
    <n v="9799"/>
    <n v="0"/>
    <n v="0"/>
    <n v="0"/>
    <n v="9799"/>
    <n v="5889"/>
    <n v="1"/>
    <n v="0.5"/>
    <n v="9799"/>
    <n v="4899.5"/>
    <n v="1"/>
    <n v="0"/>
  </r>
  <r>
    <s v="CDD"/>
    <s v="Ca Diamond Dinner Sales"/>
    <x v="11"/>
    <x v="30"/>
    <x v="0"/>
    <n v="1"/>
    <n v="1"/>
    <n v="1"/>
    <n v="1"/>
    <n v="0"/>
    <n v="0"/>
    <n v="32840"/>
    <n v="1440"/>
    <n v="31400"/>
    <n v="0"/>
    <n v="0"/>
    <n v="0"/>
    <n v="31400"/>
    <n v="29400"/>
    <n v="1"/>
    <n v="1"/>
    <n v="31400"/>
    <n v="31400"/>
    <n v="1"/>
    <n v="0"/>
  </r>
  <r>
    <s v="CDD"/>
    <s v="Ca Diamond Dinner Sales"/>
    <x v="11"/>
    <x v="3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3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33"/>
    <x v="0"/>
    <n v="2"/>
    <n v="1"/>
    <n v="1"/>
    <n v="1"/>
    <n v="0"/>
    <n v="1"/>
    <n v="21975"/>
    <n v="900"/>
    <n v="21075"/>
    <n v="0"/>
    <n v="0"/>
    <n v="0"/>
    <n v="21075"/>
    <n v="7500"/>
    <n v="1"/>
    <n v="1"/>
    <n v="21075"/>
    <n v="21075"/>
    <n v="1"/>
    <n v="0"/>
  </r>
  <r>
    <s v="CDD"/>
    <s v="Ca Diamond Dinner Sales"/>
    <x v="11"/>
    <x v="35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71"/>
    <x v="0"/>
    <n v="2"/>
    <n v="2"/>
    <n v="2"/>
    <n v="2"/>
    <n v="0"/>
    <n v="0"/>
    <n v="10196"/>
    <n v="0"/>
    <n v="10196"/>
    <n v="0"/>
    <n v="0"/>
    <n v="0"/>
    <n v="10196"/>
    <n v="9278"/>
    <n v="1"/>
    <n v="0.5"/>
    <n v="10196"/>
    <n v="5098"/>
    <n v="1"/>
    <n v="0"/>
  </r>
  <r>
    <s v="CDD"/>
    <s v="Ca Diamond Dinner Sales"/>
    <x v="11"/>
    <x v="37"/>
    <x v="0"/>
    <n v="3"/>
    <n v="2"/>
    <n v="2"/>
    <n v="2"/>
    <n v="0"/>
    <n v="1"/>
    <n v="24965"/>
    <n v="825"/>
    <n v="24140"/>
    <n v="0"/>
    <n v="0"/>
    <n v="0"/>
    <n v="24140"/>
    <n v="8000"/>
    <n v="2"/>
    <n v="1"/>
    <n v="12070"/>
    <n v="12070"/>
    <n v="2"/>
    <n v="0"/>
  </r>
  <r>
    <s v="CDD"/>
    <s v="Ca Diamond Dinner Sales"/>
    <x v="11"/>
    <x v="38"/>
    <x v="0"/>
    <n v="1"/>
    <n v="1"/>
    <n v="1"/>
    <n v="1"/>
    <n v="0"/>
    <n v="0"/>
    <n v="14456"/>
    <n v="521"/>
    <n v="13935"/>
    <n v="0"/>
    <n v="0"/>
    <n v="0"/>
    <n v="13935"/>
    <n v="10778"/>
    <n v="1"/>
    <n v="1"/>
    <n v="13935"/>
    <n v="13935"/>
    <n v="1"/>
    <n v="0"/>
  </r>
  <r>
    <s v="CDD"/>
    <s v="Ca Diamond Dinner Sales"/>
    <x v="11"/>
    <x v="73"/>
    <x v="0"/>
    <n v="2"/>
    <n v="2"/>
    <n v="2"/>
    <n v="2"/>
    <n v="0"/>
    <n v="0"/>
    <n v="17355"/>
    <n v="642"/>
    <n v="16713"/>
    <n v="0"/>
    <n v="0"/>
    <n v="0"/>
    <n v="16713"/>
    <n v="9845"/>
    <n v="1"/>
    <n v="0.5"/>
    <n v="16713"/>
    <n v="8356.5"/>
    <n v="1"/>
    <n v="0"/>
  </r>
  <r>
    <s v="CDD"/>
    <s v="Ca Diamond Dinner Sales"/>
    <x v="11"/>
    <x v="7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39"/>
    <x v="0"/>
    <n v="1"/>
    <n v="1"/>
    <n v="1"/>
    <n v="1"/>
    <n v="0"/>
    <n v="0"/>
    <n v="17355"/>
    <n v="642"/>
    <n v="16713"/>
    <n v="0"/>
    <n v="0"/>
    <n v="0"/>
    <n v="16713"/>
    <n v="9845"/>
    <n v="1"/>
    <n v="1"/>
    <n v="16713"/>
    <n v="16713"/>
    <n v="1"/>
    <n v="0"/>
  </r>
  <r>
    <s v="CDD"/>
    <s v="Ca Diamond Dinner Sales"/>
    <x v="11"/>
    <x v="4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41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4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43"/>
    <x v="0"/>
    <n v="2"/>
    <n v="2"/>
    <n v="2"/>
    <n v="2"/>
    <n v="0"/>
    <n v="0"/>
    <n v="9000"/>
    <n v="0"/>
    <n v="9000"/>
    <n v="0"/>
    <n v="0"/>
    <n v="0"/>
    <n v="9000"/>
    <n v="9278"/>
    <n v="1"/>
    <n v="0.5"/>
    <n v="9000"/>
    <n v="4500"/>
    <n v="1"/>
    <n v="0"/>
  </r>
  <r>
    <s v="CDD"/>
    <s v="Ca Diamond Dinner Sales"/>
    <x v="11"/>
    <x v="96"/>
    <x v="0"/>
    <n v="0"/>
    <n v="0"/>
    <n v="0"/>
    <n v="0"/>
    <n v="0"/>
    <n v="0"/>
    <n v="0"/>
    <n v="0"/>
    <n v="0"/>
    <n v="-10196"/>
    <n v="0"/>
    <n v="-10196"/>
    <n v="-10196"/>
    <n v="-9278"/>
    <n v="-1"/>
    <n v="0"/>
    <n v="10196"/>
    <n v="0"/>
    <n v="0"/>
    <n v="1"/>
  </r>
  <r>
    <s v="CDD"/>
    <s v="Ca Diamond Dinner Sales"/>
    <x v="11"/>
    <x v="9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4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8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4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48"/>
    <x v="0"/>
    <n v="2"/>
    <n v="2"/>
    <n v="2"/>
    <n v="2"/>
    <n v="0"/>
    <n v="0"/>
    <n v="22681"/>
    <n v="0"/>
    <n v="22681"/>
    <n v="0"/>
    <n v="0"/>
    <n v="0"/>
    <n v="22681"/>
    <n v="19056"/>
    <n v="2"/>
    <n v="1"/>
    <n v="11340.5"/>
    <n v="11340.5"/>
    <n v="2"/>
    <n v="0"/>
  </r>
  <r>
    <s v="CDD"/>
    <s v="Ca Diamond Dinner Sales"/>
    <x v="11"/>
    <x v="49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50"/>
    <x v="0"/>
    <n v="1"/>
    <n v="1"/>
    <n v="1"/>
    <n v="1"/>
    <n v="0"/>
    <n v="0"/>
    <n v="0"/>
    <n v="0"/>
    <n v="0"/>
    <n v="-10423"/>
    <n v="0"/>
    <n v="-10423"/>
    <n v="-10423"/>
    <n v="-9278"/>
    <n v="-1"/>
    <n v="-1"/>
    <n v="10423"/>
    <n v="-10423"/>
    <n v="0"/>
    <n v="1"/>
  </r>
  <r>
    <s v="CDD"/>
    <s v="Ca Diamond Dinner Sales"/>
    <x v="11"/>
    <x v="85"/>
    <x v="0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51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86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5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1"/>
    <x v="54"/>
    <x v="0"/>
    <n v="0"/>
    <n v="0"/>
    <n v="0"/>
    <n v="0"/>
    <n v="0"/>
    <n v="0"/>
    <n v="34357"/>
    <n v="1480"/>
    <n v="32877"/>
    <n v="0"/>
    <n v="0"/>
    <n v="0"/>
    <n v="32877"/>
    <n v="14911"/>
    <n v="1"/>
    <n v="0"/>
    <n v="32877"/>
    <n v="0"/>
    <n v="1"/>
    <n v="0"/>
  </r>
  <r>
    <s v="CDD"/>
    <s v="Ca Diamond Dinner Sales"/>
    <x v="11"/>
    <x v="55"/>
    <x v="0"/>
    <n v="2"/>
    <n v="1"/>
    <n v="1"/>
    <n v="1"/>
    <n v="0"/>
    <n v="0"/>
    <n v="18003"/>
    <n v="922"/>
    <n v="17081"/>
    <n v="0"/>
    <n v="0"/>
    <n v="0"/>
    <n v="17081"/>
    <n v="14756"/>
    <n v="1"/>
    <n v="1"/>
    <n v="17081"/>
    <n v="17081"/>
    <n v="1"/>
    <n v="0"/>
  </r>
  <r>
    <s v="CDD"/>
    <s v="Ca Diamond Dinner Sales"/>
    <x v="11"/>
    <x v="5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2"/>
    <x v="18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3"/>
    <x v="79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3"/>
    <x v="1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3"/>
    <x v="77"/>
    <x v="0"/>
    <n v="1"/>
    <n v="1"/>
    <n v="1"/>
    <n v="1"/>
    <n v="0"/>
    <n v="0"/>
    <n v="19650"/>
    <n v="900"/>
    <n v="18750"/>
    <n v="0"/>
    <n v="0"/>
    <n v="0"/>
    <n v="18750"/>
    <n v="7500"/>
    <n v="1"/>
    <n v="1"/>
    <n v="18750"/>
    <n v="18750"/>
    <n v="1"/>
    <n v="0"/>
  </r>
  <r>
    <s v="CDD"/>
    <s v="Ca Diamond Dinner Sales"/>
    <x v="13"/>
    <x v="78"/>
    <x v="0"/>
    <n v="2"/>
    <n v="2"/>
    <n v="2"/>
    <n v="2"/>
    <n v="0"/>
    <n v="0"/>
    <n v="17530"/>
    <n v="661"/>
    <n v="16869"/>
    <n v="0"/>
    <n v="0"/>
    <n v="0"/>
    <n v="16869"/>
    <n v="9367"/>
    <n v="1"/>
    <n v="0.5"/>
    <n v="16869"/>
    <n v="8434.5"/>
    <n v="1"/>
    <n v="0"/>
  </r>
  <r>
    <s v="CDD"/>
    <s v="Ca Diamond Dinner Sales"/>
    <x v="13"/>
    <x v="1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3"/>
    <x v="18"/>
    <x v="0"/>
    <n v="2"/>
    <n v="2"/>
    <n v="2"/>
    <n v="2"/>
    <n v="0"/>
    <n v="0"/>
    <n v="11720"/>
    <n v="0"/>
    <n v="11720"/>
    <n v="0"/>
    <n v="0"/>
    <n v="0"/>
    <n v="11720"/>
    <n v="3000"/>
    <n v="1"/>
    <n v="0.5"/>
    <n v="11720"/>
    <n v="5860"/>
    <n v="1"/>
    <n v="0"/>
  </r>
  <r>
    <s v="CDD"/>
    <s v="Ca Diamond Dinner Sales"/>
    <x v="13"/>
    <x v="19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0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58"/>
    <x v="0"/>
    <n v="4"/>
    <n v="4"/>
    <n v="4"/>
    <n v="3"/>
    <n v="1"/>
    <n v="0"/>
    <n v="9175"/>
    <n v="0"/>
    <n v="9175"/>
    <n v="0"/>
    <n v="0"/>
    <n v="0"/>
    <n v="9175"/>
    <n v="2500"/>
    <n v="1"/>
    <n v="0.3333"/>
    <n v="9175"/>
    <n v="3058.33"/>
    <n v="1"/>
    <n v="0"/>
  </r>
  <r>
    <s v="CDD"/>
    <s v="Ca Diamond Dinner Sales"/>
    <x v="14"/>
    <x v="59"/>
    <x v="0"/>
    <n v="3"/>
    <n v="3"/>
    <n v="3"/>
    <n v="3"/>
    <n v="0"/>
    <n v="0"/>
    <n v="8368"/>
    <n v="0"/>
    <n v="8368"/>
    <n v="0"/>
    <n v="0"/>
    <n v="0"/>
    <n v="8368"/>
    <n v="13145"/>
    <n v="1"/>
    <n v="0.3333"/>
    <n v="8368"/>
    <n v="2789.33"/>
    <n v="1"/>
    <n v="0"/>
  </r>
  <r>
    <s v="CDD"/>
    <s v="Ca Diamond Dinner Sales"/>
    <x v="14"/>
    <x v="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2"/>
    <x v="0"/>
    <n v="4"/>
    <n v="4"/>
    <n v="4"/>
    <n v="4"/>
    <n v="0"/>
    <n v="0"/>
    <n v="26925"/>
    <n v="623"/>
    <n v="26302"/>
    <n v="0"/>
    <n v="0"/>
    <n v="0"/>
    <n v="26302"/>
    <n v="16712"/>
    <n v="2"/>
    <n v="0.5"/>
    <n v="13151"/>
    <n v="6575.5"/>
    <n v="2"/>
    <n v="0"/>
  </r>
  <r>
    <s v="CDD"/>
    <s v="Ca Diamond Dinner Sales"/>
    <x v="14"/>
    <x v="3"/>
    <x v="0"/>
    <n v="5"/>
    <n v="4"/>
    <n v="4"/>
    <n v="4"/>
    <n v="0"/>
    <n v="1"/>
    <n v="10460"/>
    <n v="0"/>
    <n v="10460"/>
    <n v="0"/>
    <n v="0"/>
    <n v="0"/>
    <n v="10460"/>
    <n v="7345"/>
    <n v="1"/>
    <n v="0.25"/>
    <n v="10460"/>
    <n v="2615"/>
    <n v="1"/>
    <n v="0"/>
  </r>
  <r>
    <s v="CDD"/>
    <s v="Ca Diamond Dinner Sales"/>
    <x v="14"/>
    <x v="82"/>
    <x v="0"/>
    <n v="0"/>
    <n v="0"/>
    <n v="0"/>
    <n v="0"/>
    <n v="0"/>
    <n v="0"/>
    <n v="0"/>
    <n v="0"/>
    <n v="0"/>
    <n v="-13687"/>
    <n v="-623"/>
    <n v="-13064"/>
    <n v="-13064"/>
    <n v="-10323"/>
    <n v="-1"/>
    <n v="0"/>
    <n v="13064"/>
    <n v="0"/>
    <n v="0"/>
    <n v="1"/>
  </r>
  <r>
    <s v="CDD"/>
    <s v="Ca Diamond Dinner Sales"/>
    <x v="14"/>
    <x v="4"/>
    <x v="0"/>
    <n v="5"/>
    <n v="4"/>
    <n v="4"/>
    <n v="4"/>
    <n v="0"/>
    <n v="0"/>
    <n v="29492"/>
    <n v="721"/>
    <n v="28771"/>
    <n v="0"/>
    <n v="0"/>
    <n v="0"/>
    <n v="28771"/>
    <n v="17234"/>
    <n v="2"/>
    <n v="0.5"/>
    <n v="14385.5"/>
    <n v="7192.75"/>
    <n v="2"/>
    <n v="0"/>
  </r>
  <r>
    <s v="CDD"/>
    <s v="Ca Diamond Dinner Sales"/>
    <x v="14"/>
    <x v="5"/>
    <x v="0"/>
    <n v="3"/>
    <n v="3"/>
    <n v="3"/>
    <n v="3"/>
    <n v="0"/>
    <n v="0"/>
    <n v="17580"/>
    <n v="0"/>
    <n v="17580"/>
    <n v="-13238"/>
    <n v="0"/>
    <n v="-13238"/>
    <n v="4342"/>
    <n v="7323"/>
    <n v="1"/>
    <n v="0.3333"/>
    <n v="4342"/>
    <n v="1447.33"/>
    <n v="2"/>
    <n v="1"/>
  </r>
  <r>
    <s v="CDD"/>
    <s v="Ca Diamond Dinner Sales"/>
    <x v="14"/>
    <x v="6"/>
    <x v="0"/>
    <n v="0"/>
    <n v="0"/>
    <n v="0"/>
    <n v="0"/>
    <n v="0"/>
    <n v="0"/>
    <n v="0"/>
    <n v="0"/>
    <n v="0"/>
    <n v="-9550"/>
    <n v="0"/>
    <n v="-9550"/>
    <n v="-9550"/>
    <n v="-7822"/>
    <n v="-1"/>
    <n v="0"/>
    <n v="9550"/>
    <n v="0"/>
    <n v="0"/>
    <n v="1"/>
  </r>
  <r>
    <s v="CDD"/>
    <s v="Ca Diamond Dinner Sales"/>
    <x v="14"/>
    <x v="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62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65"/>
    <x v="0"/>
    <n v="4"/>
    <n v="2"/>
    <n v="2"/>
    <n v="2"/>
    <n v="0"/>
    <n v="2"/>
    <n v="69974"/>
    <n v="3225"/>
    <n v="66749"/>
    <n v="0"/>
    <n v="0"/>
    <n v="0"/>
    <n v="66749"/>
    <n v="21500"/>
    <n v="2"/>
    <n v="1"/>
    <n v="33374.5"/>
    <n v="33374.5"/>
    <n v="2"/>
    <n v="0"/>
  </r>
  <r>
    <s v="CDD"/>
    <s v="Ca Diamond Dinner Sales"/>
    <x v="14"/>
    <x v="8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9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70"/>
    <x v="1"/>
    <n v="3"/>
    <n v="0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7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10"/>
    <x v="0"/>
    <n v="3"/>
    <n v="3"/>
    <n v="3"/>
    <n v="3"/>
    <n v="0"/>
    <n v="0"/>
    <n v="8080"/>
    <n v="0"/>
    <n v="8080"/>
    <n v="0"/>
    <n v="0"/>
    <n v="0"/>
    <n v="8080"/>
    <n v="11690"/>
    <n v="1"/>
    <n v="0.3333"/>
    <n v="8080"/>
    <n v="2693.33"/>
    <n v="1"/>
    <n v="0"/>
  </r>
  <r>
    <s v="CDD"/>
    <s v="Ca Diamond Dinner Sales"/>
    <x v="14"/>
    <x v="11"/>
    <x v="0"/>
    <n v="3"/>
    <n v="3"/>
    <n v="3"/>
    <n v="3"/>
    <n v="0"/>
    <n v="0"/>
    <n v="26926"/>
    <n v="740"/>
    <n v="26186"/>
    <n v="0"/>
    <n v="0"/>
    <n v="0"/>
    <n v="26186"/>
    <n v="11889"/>
    <n v="2"/>
    <n v="0.6667"/>
    <n v="13093"/>
    <n v="8728.67"/>
    <n v="2"/>
    <n v="0"/>
  </r>
  <r>
    <s v="CDD"/>
    <s v="Ca Diamond Dinner Sales"/>
    <x v="14"/>
    <x v="12"/>
    <x v="0"/>
    <n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13"/>
    <x v="0"/>
    <n v="5"/>
    <n v="5"/>
    <n v="4"/>
    <n v="4"/>
    <n v="0"/>
    <n v="0"/>
    <n v="9350"/>
    <n v="0"/>
    <n v="9350"/>
    <n v="0"/>
    <n v="0"/>
    <n v="0"/>
    <n v="9350"/>
    <n v="2500"/>
    <n v="1"/>
    <n v="0.25"/>
    <n v="9350"/>
    <n v="2337.5"/>
    <n v="1"/>
    <n v="0"/>
  </r>
  <r>
    <s v="CDD"/>
    <s v="Ca Diamond Dinner Sales"/>
    <x v="14"/>
    <x v="79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14"/>
    <x v="0"/>
    <n v="1"/>
    <n v="1"/>
    <n v="1"/>
    <n v="1"/>
    <n v="0"/>
    <n v="0"/>
    <n v="15720"/>
    <n v="720"/>
    <n v="15000"/>
    <n v="0"/>
    <n v="0"/>
    <n v="0"/>
    <n v="15000"/>
    <n v="23400"/>
    <n v="1"/>
    <n v="1"/>
    <n v="15000"/>
    <n v="15000"/>
    <n v="1"/>
    <n v="0"/>
  </r>
  <r>
    <s v="CDD"/>
    <s v="Ca Diamond Dinner Sales"/>
    <x v="14"/>
    <x v="15"/>
    <x v="0"/>
    <n v="2"/>
    <n v="2"/>
    <n v="2"/>
    <n v="2"/>
    <n v="0"/>
    <n v="0"/>
    <n v="0"/>
    <n v="0"/>
    <n v="0"/>
    <n v="-8416"/>
    <n v="0"/>
    <n v="-8416"/>
    <n v="-8416"/>
    <n v="-2500"/>
    <n v="-1"/>
    <n v="-0.5"/>
    <n v="8416"/>
    <n v="-4208"/>
    <n v="0"/>
    <n v="1"/>
  </r>
  <r>
    <s v="CDD"/>
    <s v="Ca Diamond Dinner Sales"/>
    <x v="14"/>
    <x v="16"/>
    <x v="0"/>
    <n v="7"/>
    <n v="6"/>
    <n v="5"/>
    <n v="5"/>
    <n v="0"/>
    <n v="1"/>
    <n v="35447"/>
    <n v="1428"/>
    <n v="34019"/>
    <n v="0"/>
    <n v="0"/>
    <n v="0"/>
    <n v="34019"/>
    <n v="29880"/>
    <n v="2"/>
    <n v="0.4"/>
    <n v="17009.5"/>
    <n v="6803.8"/>
    <n v="2"/>
    <n v="0"/>
  </r>
  <r>
    <s v="CDD"/>
    <s v="Ca Diamond Dinner Sales"/>
    <x v="14"/>
    <x v="77"/>
    <x v="0"/>
    <n v="3"/>
    <n v="3"/>
    <n v="3"/>
    <n v="3"/>
    <n v="0"/>
    <n v="0"/>
    <n v="28480"/>
    <n v="1080"/>
    <n v="27400"/>
    <n v="0"/>
    <n v="0"/>
    <n v="0"/>
    <n v="27400"/>
    <n v="9000"/>
    <n v="2"/>
    <n v="0.6667"/>
    <n v="13700"/>
    <n v="9133.33"/>
    <n v="2"/>
    <n v="0"/>
  </r>
  <r>
    <s v="CDD"/>
    <s v="Ca Diamond Dinner Sales"/>
    <x v="14"/>
    <x v="78"/>
    <x v="0"/>
    <n v="2"/>
    <n v="1"/>
    <n v="1"/>
    <n v="1"/>
    <n v="0"/>
    <n v="0"/>
    <n v="12000"/>
    <n v="480"/>
    <n v="11520"/>
    <n v="0"/>
    <n v="0"/>
    <n v="0"/>
    <n v="11520"/>
    <n v="4000"/>
    <n v="1"/>
    <n v="1"/>
    <n v="11520"/>
    <n v="11520"/>
    <n v="1"/>
    <n v="0"/>
  </r>
  <r>
    <s v="CDD"/>
    <s v="Ca Diamond Dinner Sales"/>
    <x v="14"/>
    <x v="17"/>
    <x v="0"/>
    <n v="2"/>
    <n v="1"/>
    <n v="1"/>
    <n v="1"/>
    <n v="0"/>
    <n v="1"/>
    <n v="12622"/>
    <n v="0"/>
    <n v="12622"/>
    <n v="0"/>
    <n v="0"/>
    <n v="0"/>
    <n v="12622"/>
    <n v="9278"/>
    <n v="1"/>
    <n v="1"/>
    <n v="12622"/>
    <n v="12622"/>
    <n v="1"/>
    <n v="0"/>
  </r>
  <r>
    <s v="CDD"/>
    <s v="Ca Diamond Dinner Sales"/>
    <x v="14"/>
    <x v="18"/>
    <x v="0"/>
    <n v="5"/>
    <n v="5"/>
    <n v="5"/>
    <n v="5"/>
    <n v="0"/>
    <n v="0"/>
    <n v="22670"/>
    <n v="521"/>
    <n v="22149"/>
    <n v="0"/>
    <n v="0"/>
    <n v="0"/>
    <n v="22149"/>
    <n v="26813"/>
    <n v="2"/>
    <n v="0.4"/>
    <n v="11074.5"/>
    <n v="4429.8"/>
    <n v="2"/>
    <n v="0"/>
  </r>
  <r>
    <s v="CDD"/>
    <s v="Ca Diamond Dinner Sales"/>
    <x v="14"/>
    <x v="19"/>
    <x v="0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20"/>
    <x v="0"/>
    <n v="1"/>
    <n v="1"/>
    <n v="1"/>
    <n v="1"/>
    <n v="0"/>
    <n v="0"/>
    <n v="16500"/>
    <n v="660"/>
    <n v="15840"/>
    <n v="0"/>
    <n v="0"/>
    <n v="0"/>
    <n v="15840"/>
    <n v="5500"/>
    <n v="1"/>
    <n v="1"/>
    <n v="15840"/>
    <n v="15840"/>
    <n v="1"/>
    <n v="0"/>
  </r>
  <r>
    <s v="CDD"/>
    <s v="Ca Diamond Dinner Sales"/>
    <x v="14"/>
    <x v="22"/>
    <x v="0"/>
    <n v="3"/>
    <n v="3"/>
    <n v="3"/>
    <n v="3"/>
    <n v="0"/>
    <n v="0"/>
    <n v="9350"/>
    <n v="0"/>
    <n v="9350"/>
    <n v="0"/>
    <n v="0"/>
    <n v="0"/>
    <n v="9350"/>
    <n v="2500"/>
    <n v="1"/>
    <n v="0.3333"/>
    <n v="9350"/>
    <n v="3116.67"/>
    <n v="1"/>
    <n v="0"/>
  </r>
  <r>
    <s v="CDD"/>
    <s v="Ca Diamond Dinner Sales"/>
    <x v="14"/>
    <x v="23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83"/>
    <x v="0"/>
    <n v="1"/>
    <n v="1"/>
    <n v="1"/>
    <n v="1"/>
    <n v="0"/>
    <n v="0"/>
    <n v="14355"/>
    <n v="522"/>
    <n v="13833"/>
    <n v="0"/>
    <n v="0"/>
    <n v="0"/>
    <n v="13833"/>
    <n v="8845"/>
    <n v="1"/>
    <n v="1"/>
    <n v="13833"/>
    <n v="13833"/>
    <n v="1"/>
    <n v="0"/>
  </r>
  <r>
    <s v="CDD"/>
    <s v="Ca Diamond Dinner Sales"/>
    <x v="14"/>
    <x v="24"/>
    <x v="0"/>
    <n v="3"/>
    <n v="3"/>
    <n v="3"/>
    <n v="3"/>
    <n v="0"/>
    <n v="0"/>
    <n v="18810"/>
    <n v="684"/>
    <n v="18126"/>
    <n v="0"/>
    <n v="0"/>
    <n v="0"/>
    <n v="18126"/>
    <n v="7440"/>
    <n v="1"/>
    <n v="0.3333"/>
    <n v="18126"/>
    <n v="6042"/>
    <n v="1"/>
    <n v="0"/>
  </r>
  <r>
    <s v="CDD"/>
    <s v="Ca Diamond Dinner Sales"/>
    <x v="14"/>
    <x v="81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25"/>
    <x v="0"/>
    <n v="6"/>
    <n v="4"/>
    <n v="3"/>
    <n v="3"/>
    <n v="0"/>
    <n v="0"/>
    <n v="16701"/>
    <n v="684"/>
    <n v="16017"/>
    <n v="0"/>
    <n v="0"/>
    <n v="0"/>
    <n v="16017"/>
    <n v="14690"/>
    <n v="1"/>
    <n v="0.3333"/>
    <n v="16017"/>
    <n v="5339"/>
    <n v="1"/>
    <n v="0"/>
  </r>
  <r>
    <s v="CDD"/>
    <s v="Ca Diamond Dinner Sales"/>
    <x v="14"/>
    <x v="28"/>
    <x v="0"/>
    <n v="4"/>
    <n v="3"/>
    <n v="3"/>
    <n v="3"/>
    <n v="0"/>
    <n v="0"/>
    <n v="10255"/>
    <n v="0"/>
    <n v="10255"/>
    <n v="0"/>
    <n v="0"/>
    <n v="0"/>
    <n v="10255"/>
    <n v="3500"/>
    <n v="1"/>
    <n v="0.3333"/>
    <n v="10255"/>
    <n v="3418.33"/>
    <n v="1"/>
    <n v="0"/>
  </r>
  <r>
    <s v="CDD"/>
    <s v="Ca Diamond Dinner Sales"/>
    <x v="14"/>
    <x v="29"/>
    <x v="0"/>
    <n v="4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30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3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80"/>
    <x v="0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32"/>
    <x v="0"/>
    <n v="8"/>
    <n v="4"/>
    <n v="4"/>
    <n v="4"/>
    <n v="0"/>
    <n v="3"/>
    <n v="21555"/>
    <n v="504"/>
    <n v="21051"/>
    <n v="0"/>
    <n v="0"/>
    <n v="0"/>
    <n v="21051"/>
    <n v="23424"/>
    <n v="2"/>
    <n v="0.5"/>
    <n v="10525.5"/>
    <n v="5262.75"/>
    <n v="2"/>
    <n v="0"/>
  </r>
  <r>
    <s v="CDD"/>
    <s v="Ca Diamond Dinner Sales"/>
    <x v="14"/>
    <x v="35"/>
    <x v="0"/>
    <n v="2"/>
    <n v="2"/>
    <n v="2"/>
    <n v="2"/>
    <n v="0"/>
    <n v="0"/>
    <n v="9212"/>
    <n v="0"/>
    <n v="9212"/>
    <n v="0"/>
    <n v="0"/>
    <n v="0"/>
    <n v="9212"/>
    <n v="6367"/>
    <n v="1"/>
    <n v="0.5"/>
    <n v="9212"/>
    <n v="4606"/>
    <n v="1"/>
    <n v="0"/>
  </r>
  <r>
    <s v="CDD"/>
    <s v="Ca Diamond Dinner Sales"/>
    <x v="14"/>
    <x v="36"/>
    <x v="0"/>
    <n v="4"/>
    <n v="4"/>
    <n v="4"/>
    <n v="4"/>
    <n v="0"/>
    <n v="0"/>
    <n v="53505"/>
    <n v="1852"/>
    <n v="51653"/>
    <n v="0"/>
    <n v="0"/>
    <n v="0"/>
    <n v="51653"/>
    <n v="49415"/>
    <n v="3"/>
    <n v="0.75"/>
    <n v="17217.67"/>
    <n v="12913.25"/>
    <n v="3"/>
    <n v="0"/>
  </r>
  <r>
    <s v="CDD"/>
    <s v="Ca Diamond Dinner Sales"/>
    <x v="14"/>
    <x v="7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37"/>
    <x v="0"/>
    <n v="3"/>
    <n v="2"/>
    <n v="2"/>
    <n v="2"/>
    <n v="0"/>
    <n v="0"/>
    <n v="17985"/>
    <n v="756"/>
    <n v="17229"/>
    <n v="0"/>
    <n v="0"/>
    <n v="0"/>
    <n v="17229"/>
    <n v="14668"/>
    <n v="1"/>
    <n v="0.5"/>
    <n v="17229"/>
    <n v="8614.5"/>
    <n v="1"/>
    <n v="0"/>
  </r>
  <r>
    <s v="CDD"/>
    <s v="Ca Diamond Dinner Sales"/>
    <x v="14"/>
    <x v="3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73"/>
    <x v="0"/>
    <n v="3"/>
    <n v="3"/>
    <n v="3"/>
    <n v="3"/>
    <n v="0"/>
    <n v="0"/>
    <n v="54429"/>
    <n v="2782"/>
    <n v="51647"/>
    <n v="0"/>
    <n v="0"/>
    <n v="0"/>
    <n v="51647"/>
    <n v="36363"/>
    <n v="3"/>
    <n v="1"/>
    <n v="17215.67"/>
    <n v="17215.67"/>
    <n v="3"/>
    <n v="0"/>
  </r>
  <r>
    <s v="CDD"/>
    <s v="Ca Diamond Dinner Sales"/>
    <x v="14"/>
    <x v="7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75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39"/>
    <x v="0"/>
    <n v="0"/>
    <n v="0"/>
    <n v="0"/>
    <n v="0"/>
    <n v="0"/>
    <n v="0"/>
    <n v="0"/>
    <n v="0"/>
    <n v="0"/>
    <n v="-13999"/>
    <n v="-540"/>
    <n v="-13459"/>
    <n v="-13459"/>
    <n v="-4500"/>
    <n v="-1"/>
    <n v="0"/>
    <n v="13459"/>
    <n v="0"/>
    <n v="0"/>
    <n v="1"/>
  </r>
  <r>
    <s v="CDD"/>
    <s v="Ca Diamond Dinner Sales"/>
    <x v="14"/>
    <x v="40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41"/>
    <x v="0"/>
    <n v="3"/>
    <n v="2"/>
    <n v="2"/>
    <n v="2"/>
    <n v="0"/>
    <n v="1"/>
    <n v="12988"/>
    <n v="0"/>
    <n v="12988"/>
    <n v="0"/>
    <n v="0"/>
    <n v="0"/>
    <n v="12988"/>
    <n v="4940"/>
    <n v="1"/>
    <n v="0.5"/>
    <n v="12988"/>
    <n v="6494"/>
    <n v="1"/>
    <n v="0"/>
  </r>
  <r>
    <s v="CDD"/>
    <s v="Ca Diamond Dinner Sales"/>
    <x v="14"/>
    <x v="43"/>
    <x v="0"/>
    <n v="3"/>
    <n v="3"/>
    <n v="3"/>
    <n v="3"/>
    <n v="0"/>
    <n v="0"/>
    <n v="9550"/>
    <n v="0"/>
    <n v="9550"/>
    <n v="0"/>
    <n v="0"/>
    <n v="0"/>
    <n v="9550"/>
    <n v="7822"/>
    <n v="1"/>
    <n v="0.3333"/>
    <n v="9550"/>
    <n v="3183.33"/>
    <n v="1"/>
    <n v="0"/>
  </r>
  <r>
    <s v="CDD"/>
    <s v="Ca Diamond Dinner Sales"/>
    <x v="14"/>
    <x v="97"/>
    <x v="0"/>
    <n v="2"/>
    <n v="2"/>
    <n v="2"/>
    <n v="2"/>
    <n v="0"/>
    <n v="0"/>
    <n v="21559"/>
    <n v="752"/>
    <n v="20807"/>
    <n v="0"/>
    <n v="0"/>
    <n v="0"/>
    <n v="20807"/>
    <n v="17167"/>
    <n v="2"/>
    <n v="1"/>
    <n v="10403.5"/>
    <n v="10403.5"/>
    <n v="2"/>
    <n v="0"/>
  </r>
  <r>
    <s v="CDD"/>
    <s v="Ca Diamond Dinner Sales"/>
    <x v="14"/>
    <x v="4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8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4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98"/>
    <x v="0"/>
    <n v="0"/>
    <n v="0"/>
    <n v="0"/>
    <n v="0"/>
    <n v="0"/>
    <n v="0"/>
    <n v="0"/>
    <n v="0"/>
    <n v="0"/>
    <n v="-8368"/>
    <n v="0"/>
    <n v="-8368"/>
    <n v="-8368"/>
    <n v="-7345"/>
    <n v="-1"/>
    <n v="0"/>
    <n v="8368"/>
    <n v="0"/>
    <n v="0"/>
    <n v="1"/>
  </r>
  <r>
    <s v="CDD"/>
    <s v="Ca Diamond Dinner Sales"/>
    <x v="14"/>
    <x v="46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4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48"/>
    <x v="0"/>
    <n v="1"/>
    <n v="1"/>
    <n v="1"/>
    <n v="1"/>
    <n v="0"/>
    <n v="0"/>
    <n v="9902"/>
    <n v="0"/>
    <n v="9902"/>
    <n v="0"/>
    <n v="0"/>
    <n v="0"/>
    <n v="9902"/>
    <n v="7828"/>
    <n v="1"/>
    <n v="1"/>
    <n v="9902"/>
    <n v="9902"/>
    <n v="1"/>
    <n v="0"/>
  </r>
  <r>
    <s v="CDD"/>
    <s v="Ca Diamond Dinner Sales"/>
    <x v="14"/>
    <x v="49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5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51"/>
    <x v="0"/>
    <n v="4"/>
    <n v="4"/>
    <n v="4"/>
    <n v="4"/>
    <n v="0"/>
    <n v="0"/>
    <n v="9286"/>
    <n v="0"/>
    <n v="9286"/>
    <n v="0"/>
    <n v="0"/>
    <n v="0"/>
    <n v="9286"/>
    <n v="8301"/>
    <n v="1"/>
    <n v="0.25"/>
    <n v="9286"/>
    <n v="2321.5"/>
    <n v="1"/>
    <n v="0"/>
  </r>
  <r>
    <s v="CDD"/>
    <s v="Ca Diamond Dinner Sales"/>
    <x v="14"/>
    <x v="86"/>
    <x v="0"/>
    <n v="4"/>
    <n v="4"/>
    <n v="3"/>
    <n v="3"/>
    <n v="0"/>
    <n v="0"/>
    <n v="11146"/>
    <n v="480"/>
    <n v="10666"/>
    <n v="0"/>
    <n v="0"/>
    <n v="0"/>
    <n v="10666"/>
    <n v="4000"/>
    <n v="1"/>
    <n v="0.3333"/>
    <n v="10666"/>
    <n v="3555.33"/>
    <n v="1"/>
    <n v="0"/>
  </r>
  <r>
    <s v="CDD"/>
    <s v="Ca Diamond Dinner Sales"/>
    <x v="14"/>
    <x v="5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54"/>
    <x v="0"/>
    <n v="1"/>
    <n v="1"/>
    <n v="1"/>
    <n v="1"/>
    <n v="0"/>
    <n v="0"/>
    <n v="12072"/>
    <n v="494"/>
    <n v="11578"/>
    <n v="0"/>
    <n v="0"/>
    <n v="0"/>
    <n v="11578"/>
    <n v="11254"/>
    <n v="1"/>
    <n v="1"/>
    <n v="11578"/>
    <n v="11578"/>
    <n v="1"/>
    <n v="0"/>
  </r>
  <r>
    <s v="CDD"/>
    <s v="Ca Diamond Dinner Sales"/>
    <x v="14"/>
    <x v="55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4"/>
    <x v="56"/>
    <x v="0"/>
    <n v="3"/>
    <n v="3"/>
    <n v="3"/>
    <n v="3"/>
    <n v="0"/>
    <n v="0"/>
    <n v="10175"/>
    <n v="0"/>
    <n v="10175"/>
    <n v="0"/>
    <n v="0"/>
    <n v="0"/>
    <n v="10175"/>
    <n v="2500"/>
    <n v="1"/>
    <n v="0.3333"/>
    <n v="10175"/>
    <n v="3391.67"/>
    <n v="1"/>
    <n v="0"/>
  </r>
  <r>
    <s v="CDD"/>
    <s v="Ca Diamond Dinner Sales"/>
    <x v="14"/>
    <x v="57"/>
    <x v="0"/>
    <n v="0"/>
    <n v="0"/>
    <n v="0"/>
    <n v="0"/>
    <n v="0"/>
    <n v="0"/>
    <n v="0"/>
    <n v="0"/>
    <n v="0"/>
    <n v="-14610"/>
    <n v="-721"/>
    <n v="-13889"/>
    <n v="-13889"/>
    <n v="-9867"/>
    <n v="-1"/>
    <n v="0"/>
    <n v="13889"/>
    <n v="0"/>
    <n v="0"/>
    <n v="1"/>
  </r>
  <r>
    <s v="CDD"/>
    <s v="Ca Diamond Dinner Sales"/>
    <x v="14"/>
    <x v="90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5"/>
    <x v="19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58"/>
    <x v="0"/>
    <n v="1"/>
    <n v="1"/>
    <n v="1"/>
    <n v="1"/>
    <n v="0"/>
    <n v="0"/>
    <n v="13779"/>
    <n v="482"/>
    <n v="13297"/>
    <n v="0"/>
    <n v="0"/>
    <n v="0"/>
    <n v="13297"/>
    <n v="11734"/>
    <n v="1"/>
    <n v="1"/>
    <n v="13297"/>
    <n v="13297"/>
    <n v="1"/>
    <n v="0"/>
  </r>
  <r>
    <s v="CDD"/>
    <s v="Ca Diamond Dinner Sales"/>
    <x v="16"/>
    <x v="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5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7"/>
    <x v="0"/>
    <n v="3"/>
    <n v="3"/>
    <n v="3"/>
    <n v="3"/>
    <n v="0"/>
    <n v="0"/>
    <n v="11720"/>
    <n v="480"/>
    <n v="11240"/>
    <n v="0"/>
    <n v="0"/>
    <n v="0"/>
    <n v="11240"/>
    <n v="4000"/>
    <n v="1"/>
    <n v="0.3333"/>
    <n v="11240"/>
    <n v="3746.67"/>
    <n v="1"/>
    <n v="0"/>
  </r>
  <r>
    <s v="CDD"/>
    <s v="Ca Diamond Dinner Sales"/>
    <x v="16"/>
    <x v="99"/>
    <x v="0"/>
    <n v="0"/>
    <n v="0"/>
    <n v="0"/>
    <n v="0"/>
    <n v="0"/>
    <n v="0"/>
    <n v="0"/>
    <n v="0"/>
    <n v="0"/>
    <n v="-10975"/>
    <n v="0"/>
    <n v="-10975"/>
    <n v="-10975"/>
    <n v="-2500"/>
    <n v="-1"/>
    <n v="0"/>
    <n v="10975"/>
    <n v="0"/>
    <n v="0"/>
    <n v="1"/>
  </r>
  <r>
    <s v="CDD"/>
    <s v="Ca Diamond Dinner Sales"/>
    <x v="16"/>
    <x v="6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65"/>
    <x v="0"/>
    <n v="2"/>
    <n v="1"/>
    <n v="1"/>
    <n v="1"/>
    <n v="0"/>
    <n v="0"/>
    <n v="8975"/>
    <n v="0"/>
    <n v="8975"/>
    <n v="0"/>
    <n v="0"/>
    <n v="0"/>
    <n v="8975"/>
    <n v="2500"/>
    <n v="1"/>
    <n v="1"/>
    <n v="8975"/>
    <n v="8975"/>
    <n v="1"/>
    <n v="0"/>
  </r>
  <r>
    <s v="CDD"/>
    <s v="Ca Diamond Dinner Sales"/>
    <x v="16"/>
    <x v="8"/>
    <x v="0"/>
    <n v="2"/>
    <n v="2"/>
    <n v="2"/>
    <n v="2"/>
    <n v="0"/>
    <n v="0"/>
    <n v="8748"/>
    <n v="0"/>
    <n v="8748"/>
    <n v="0"/>
    <n v="0"/>
    <n v="0"/>
    <n v="8748"/>
    <n v="2500"/>
    <n v="1"/>
    <n v="0.5"/>
    <n v="8748"/>
    <n v="4374"/>
    <n v="1"/>
    <n v="0"/>
  </r>
  <r>
    <s v="CDD"/>
    <s v="Ca Diamond Dinner Sales"/>
    <x v="16"/>
    <x v="8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66"/>
    <x v="0"/>
    <n v="3"/>
    <n v="3"/>
    <n v="3"/>
    <n v="3"/>
    <n v="0"/>
    <n v="0"/>
    <n v="12601"/>
    <n v="0"/>
    <n v="12601"/>
    <n v="0"/>
    <n v="0"/>
    <n v="0"/>
    <n v="12601"/>
    <n v="7367"/>
    <n v="1"/>
    <n v="0.3333"/>
    <n v="12601"/>
    <n v="4200.33"/>
    <n v="1"/>
    <n v="0"/>
  </r>
  <r>
    <s v="CDD"/>
    <s v="Ca Diamond Dinner Sales"/>
    <x v="16"/>
    <x v="67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9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70"/>
    <x v="0"/>
    <n v="2"/>
    <n v="1"/>
    <n v="1"/>
    <n v="1"/>
    <n v="0"/>
    <n v="0"/>
    <n v="10694"/>
    <n v="653"/>
    <n v="10041"/>
    <n v="0"/>
    <n v="0"/>
    <n v="0"/>
    <n v="10041"/>
    <n v="14645"/>
    <n v="1"/>
    <n v="1"/>
    <n v="10041"/>
    <n v="10041"/>
    <n v="1"/>
    <n v="0"/>
  </r>
  <r>
    <s v="CDD"/>
    <s v="Ca Diamond Dinner Sales"/>
    <x v="16"/>
    <x v="12"/>
    <x v="0"/>
    <n v="1"/>
    <n v="1"/>
    <n v="1"/>
    <n v="1"/>
    <n v="0"/>
    <n v="0"/>
    <n v="13600"/>
    <n v="480"/>
    <n v="13120"/>
    <n v="0"/>
    <n v="0"/>
    <n v="0"/>
    <n v="13120"/>
    <n v="4000"/>
    <n v="1"/>
    <n v="1"/>
    <n v="13120"/>
    <n v="13120"/>
    <n v="1"/>
    <n v="0"/>
  </r>
  <r>
    <s v="CDD"/>
    <s v="Ca Diamond Dinner Sales"/>
    <x v="16"/>
    <x v="13"/>
    <x v="0"/>
    <n v="2"/>
    <n v="2"/>
    <n v="2"/>
    <n v="2"/>
    <n v="0"/>
    <n v="0"/>
    <n v="50625"/>
    <n v="2700"/>
    <n v="47925"/>
    <n v="0"/>
    <n v="0"/>
    <n v="0"/>
    <n v="47925"/>
    <n v="22500"/>
    <n v="1"/>
    <n v="0.5"/>
    <n v="47925"/>
    <n v="23962.5"/>
    <n v="1"/>
    <n v="0"/>
  </r>
  <r>
    <s v="CDD"/>
    <s v="Ca Diamond Dinner Sales"/>
    <x v="16"/>
    <x v="79"/>
    <x v="0"/>
    <n v="2"/>
    <n v="2"/>
    <n v="2"/>
    <n v="2"/>
    <n v="0"/>
    <n v="0"/>
    <n v="33720"/>
    <n v="1440"/>
    <n v="32280"/>
    <n v="0"/>
    <n v="0"/>
    <n v="0"/>
    <n v="32280"/>
    <n v="29400"/>
    <n v="2"/>
    <n v="1"/>
    <n v="16140"/>
    <n v="16140"/>
    <n v="2"/>
    <n v="0"/>
  </r>
  <r>
    <s v="CDD"/>
    <s v="Ca Diamond Dinner Sales"/>
    <x v="16"/>
    <x v="14"/>
    <x v="0"/>
    <n v="3"/>
    <n v="3"/>
    <n v="3"/>
    <n v="3"/>
    <n v="0"/>
    <n v="0"/>
    <n v="16637"/>
    <n v="762"/>
    <n v="15875"/>
    <n v="0"/>
    <n v="0"/>
    <n v="0"/>
    <n v="15875"/>
    <n v="16645"/>
    <n v="1"/>
    <n v="0.3333"/>
    <n v="15875"/>
    <n v="5291.67"/>
    <n v="1"/>
    <n v="0"/>
  </r>
  <r>
    <s v="CDD"/>
    <s v="Ca Diamond Dinner Sales"/>
    <x v="16"/>
    <x v="15"/>
    <x v="0"/>
    <n v="3"/>
    <n v="3"/>
    <n v="3"/>
    <n v="3"/>
    <n v="0"/>
    <n v="0"/>
    <n v="43850"/>
    <n v="1380"/>
    <n v="42470"/>
    <n v="0"/>
    <n v="0"/>
    <n v="0"/>
    <n v="42470"/>
    <n v="14000"/>
    <n v="3"/>
    <n v="1"/>
    <n v="14156.67"/>
    <n v="14156.67"/>
    <n v="3"/>
    <n v="0"/>
  </r>
  <r>
    <s v="CDD"/>
    <s v="Ca Diamond Dinner Sales"/>
    <x v="16"/>
    <x v="16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77"/>
    <x v="0"/>
    <n v="4"/>
    <n v="3"/>
    <n v="3"/>
    <n v="3"/>
    <n v="0"/>
    <n v="1"/>
    <n v="19650"/>
    <n v="900"/>
    <n v="18750"/>
    <n v="-13600"/>
    <n v="-480"/>
    <n v="-13120"/>
    <n v="5630"/>
    <n v="3500"/>
    <n v="0"/>
    <n v="0"/>
    <n v="0"/>
    <n v="1876.67"/>
    <n v="1"/>
    <n v="1"/>
  </r>
  <r>
    <s v="CDD"/>
    <s v="Ca Diamond Dinner Sales"/>
    <x v="16"/>
    <x v="17"/>
    <x v="0"/>
    <n v="1"/>
    <n v="1"/>
    <n v="1"/>
    <n v="1"/>
    <n v="0"/>
    <n v="0"/>
    <n v="17570"/>
    <n v="623"/>
    <n v="16947"/>
    <n v="0"/>
    <n v="0"/>
    <n v="0"/>
    <n v="16947"/>
    <n v="10323"/>
    <n v="1"/>
    <n v="1"/>
    <n v="16947"/>
    <n v="16947"/>
    <n v="1"/>
    <n v="0"/>
  </r>
  <r>
    <s v="CDD"/>
    <s v="Ca Diamond Dinner Sales"/>
    <x v="16"/>
    <x v="18"/>
    <x v="0"/>
    <n v="1"/>
    <n v="1"/>
    <n v="1"/>
    <n v="1"/>
    <n v="0"/>
    <n v="0"/>
    <n v="23550"/>
    <n v="942"/>
    <n v="22608"/>
    <n v="0"/>
    <n v="0"/>
    <n v="0"/>
    <n v="22608"/>
    <n v="12345"/>
    <n v="1"/>
    <n v="1"/>
    <n v="22608"/>
    <n v="22608"/>
    <n v="1"/>
    <n v="0"/>
  </r>
  <r>
    <s v="CDD"/>
    <s v="Ca Diamond Dinner Sales"/>
    <x v="16"/>
    <x v="100"/>
    <x v="0"/>
    <n v="0"/>
    <n v="0"/>
    <n v="0"/>
    <n v="0"/>
    <n v="0"/>
    <n v="0"/>
    <n v="0"/>
    <n v="0"/>
    <n v="0"/>
    <n v="-17570"/>
    <n v="-623"/>
    <n v="-16947"/>
    <n v="-16947"/>
    <n v="-10323"/>
    <n v="-1"/>
    <n v="0"/>
    <n v="16947"/>
    <n v="0"/>
    <n v="0"/>
    <n v="1"/>
  </r>
  <r>
    <s v="CDD"/>
    <s v="Ca Diamond Dinner Sales"/>
    <x v="16"/>
    <x v="21"/>
    <x v="0"/>
    <n v="3"/>
    <n v="2"/>
    <n v="2"/>
    <n v="2"/>
    <n v="0"/>
    <n v="1"/>
    <n v="11232"/>
    <n v="499"/>
    <n v="10733"/>
    <n v="0"/>
    <n v="0"/>
    <n v="0"/>
    <n v="10733"/>
    <n v="10772"/>
    <n v="1"/>
    <n v="0.5"/>
    <n v="10733"/>
    <n v="5366.5"/>
    <n v="1"/>
    <n v="0"/>
  </r>
  <r>
    <s v="CDD"/>
    <s v="Ca Diamond Dinner Sales"/>
    <x v="16"/>
    <x v="22"/>
    <x v="0"/>
    <n v="1"/>
    <n v="1"/>
    <n v="1"/>
    <n v="1"/>
    <n v="0"/>
    <n v="0"/>
    <n v="10919"/>
    <n v="522"/>
    <n v="10397"/>
    <n v="0"/>
    <n v="0"/>
    <n v="0"/>
    <n v="10397"/>
    <n v="8845"/>
    <n v="1"/>
    <n v="1"/>
    <n v="10397"/>
    <n v="10397"/>
    <n v="1"/>
    <n v="0"/>
  </r>
  <r>
    <s v="CDD"/>
    <s v="Ca Diamond Dinner Sales"/>
    <x v="16"/>
    <x v="23"/>
    <x v="0"/>
    <n v="4"/>
    <n v="4"/>
    <n v="3"/>
    <n v="3"/>
    <n v="0"/>
    <n v="0"/>
    <n v="9889"/>
    <n v="630"/>
    <n v="9259"/>
    <n v="0"/>
    <n v="0"/>
    <n v="0"/>
    <n v="9259"/>
    <n v="17022"/>
    <n v="1"/>
    <n v="0.3333"/>
    <n v="9259"/>
    <n v="3086.33"/>
    <n v="1"/>
    <n v="0"/>
  </r>
  <r>
    <s v="CDD"/>
    <s v="Ca Diamond Dinner Sales"/>
    <x v="16"/>
    <x v="83"/>
    <x v="0"/>
    <n v="1"/>
    <n v="1"/>
    <n v="1"/>
    <n v="1"/>
    <n v="0"/>
    <n v="0"/>
    <n v="13248"/>
    <n v="502"/>
    <n v="12746"/>
    <n v="0"/>
    <n v="0"/>
    <n v="0"/>
    <n v="12746"/>
    <n v="11256"/>
    <n v="1"/>
    <n v="1"/>
    <n v="12746"/>
    <n v="12746"/>
    <n v="1"/>
    <n v="0"/>
  </r>
  <r>
    <s v="CDD"/>
    <s v="Ca Diamond Dinner Sales"/>
    <x v="16"/>
    <x v="8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2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28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2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3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36"/>
    <x v="0"/>
    <n v="1"/>
    <n v="1"/>
    <n v="1"/>
    <n v="1"/>
    <n v="0"/>
    <n v="0"/>
    <n v="11325"/>
    <n v="0"/>
    <n v="11325"/>
    <n v="0"/>
    <n v="0"/>
    <n v="0"/>
    <n v="11325"/>
    <n v="2500"/>
    <n v="1"/>
    <n v="1"/>
    <n v="11325"/>
    <n v="11325"/>
    <n v="1"/>
    <n v="0"/>
  </r>
  <r>
    <s v="CDD"/>
    <s v="Ca Diamond Dinner Sales"/>
    <x v="16"/>
    <x v="7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37"/>
    <x v="0"/>
    <n v="1"/>
    <n v="1"/>
    <n v="1"/>
    <n v="1"/>
    <n v="0"/>
    <n v="0"/>
    <n v="7180"/>
    <n v="0"/>
    <n v="7180"/>
    <n v="0"/>
    <n v="0"/>
    <n v="0"/>
    <n v="7180"/>
    <n v="2500"/>
    <n v="1"/>
    <n v="1"/>
    <n v="7180"/>
    <n v="7180"/>
    <n v="1"/>
    <n v="0"/>
  </r>
  <r>
    <s v="CDD"/>
    <s v="Ca Diamond Dinner Sales"/>
    <x v="16"/>
    <x v="3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7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74"/>
    <x v="0"/>
    <n v="2"/>
    <n v="2"/>
    <n v="2"/>
    <n v="2"/>
    <n v="0"/>
    <n v="0"/>
    <n v="21200"/>
    <n v="1500"/>
    <n v="19700"/>
    <n v="0"/>
    <n v="0"/>
    <n v="0"/>
    <n v="19700"/>
    <n v="10000"/>
    <n v="1"/>
    <n v="0.5"/>
    <n v="19700"/>
    <n v="9850"/>
    <n v="1"/>
    <n v="0"/>
  </r>
  <r>
    <s v="CDD"/>
    <s v="Ca Diamond Dinner Sales"/>
    <x v="16"/>
    <x v="75"/>
    <x v="0"/>
    <n v="2"/>
    <n v="2"/>
    <n v="2"/>
    <n v="2"/>
    <n v="0"/>
    <n v="0"/>
    <n v="8610"/>
    <n v="0"/>
    <n v="8610"/>
    <n v="0"/>
    <n v="0"/>
    <n v="0"/>
    <n v="8610"/>
    <n v="3000"/>
    <n v="1"/>
    <n v="0.5"/>
    <n v="8610"/>
    <n v="4305"/>
    <n v="1"/>
    <n v="0"/>
  </r>
  <r>
    <s v="CDD"/>
    <s v="Ca Diamond Dinner Sales"/>
    <x v="16"/>
    <x v="3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40"/>
    <x v="0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41"/>
    <x v="0"/>
    <n v="1"/>
    <n v="1"/>
    <n v="1"/>
    <n v="1"/>
    <n v="0"/>
    <n v="0"/>
    <n v="14743"/>
    <n v="533"/>
    <n v="14210"/>
    <n v="0"/>
    <n v="0"/>
    <n v="0"/>
    <n v="14210"/>
    <n v="11748"/>
    <n v="1"/>
    <n v="1"/>
    <n v="14210"/>
    <n v="14210"/>
    <n v="1"/>
    <n v="0"/>
  </r>
  <r>
    <s v="CDD"/>
    <s v="Ca Diamond Dinner Sales"/>
    <x v="16"/>
    <x v="42"/>
    <x v="0"/>
    <n v="2"/>
    <n v="2"/>
    <n v="2"/>
    <n v="2"/>
    <n v="0"/>
    <n v="0"/>
    <n v="23890"/>
    <n v="675"/>
    <n v="23215"/>
    <n v="0"/>
    <n v="0"/>
    <n v="0"/>
    <n v="23215"/>
    <n v="7000"/>
    <n v="2"/>
    <n v="1"/>
    <n v="11607.5"/>
    <n v="11607.5"/>
    <n v="2"/>
    <n v="0"/>
  </r>
  <r>
    <s v="CDD"/>
    <s v="Ca Diamond Dinner Sales"/>
    <x v="16"/>
    <x v="4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44"/>
    <x v="0"/>
    <n v="1"/>
    <n v="1"/>
    <n v="1"/>
    <n v="1"/>
    <n v="0"/>
    <n v="0"/>
    <n v="8995"/>
    <n v="0"/>
    <n v="8995"/>
    <n v="0"/>
    <n v="0"/>
    <n v="0"/>
    <n v="8995"/>
    <n v="2500"/>
    <n v="1"/>
    <n v="1"/>
    <n v="8995"/>
    <n v="8995"/>
    <n v="1"/>
    <n v="0"/>
  </r>
  <r>
    <s v="CDD"/>
    <s v="Ca Diamond Dinner Sales"/>
    <x v="16"/>
    <x v="4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4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4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4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86"/>
    <x v="0"/>
    <n v="3"/>
    <n v="3"/>
    <n v="2"/>
    <n v="2"/>
    <n v="0"/>
    <n v="0"/>
    <n v="11779"/>
    <n v="482"/>
    <n v="11297"/>
    <n v="0"/>
    <n v="0"/>
    <n v="0"/>
    <n v="11297"/>
    <n v="11734"/>
    <n v="1"/>
    <n v="0.5"/>
    <n v="11297"/>
    <n v="5648.5"/>
    <n v="1"/>
    <n v="0"/>
  </r>
  <r>
    <s v="CDD"/>
    <s v="Ca Diamond Dinner Sales"/>
    <x v="16"/>
    <x v="52"/>
    <x v="0"/>
    <n v="2"/>
    <n v="2"/>
    <n v="2"/>
    <n v="2"/>
    <n v="0"/>
    <n v="0"/>
    <n v="9799"/>
    <n v="0"/>
    <n v="9799"/>
    <n v="0"/>
    <n v="0"/>
    <n v="0"/>
    <n v="9799"/>
    <n v="5889"/>
    <n v="1"/>
    <n v="0.5"/>
    <n v="9799"/>
    <n v="4899.5"/>
    <n v="1"/>
    <n v="0"/>
  </r>
  <r>
    <s v="CDD"/>
    <s v="Ca Diamond Dinner Sales"/>
    <x v="16"/>
    <x v="53"/>
    <x v="0"/>
    <n v="1"/>
    <n v="1"/>
    <n v="1"/>
    <n v="1"/>
    <n v="0"/>
    <n v="0"/>
    <n v="15207"/>
    <n v="623"/>
    <n v="14584"/>
    <n v="0"/>
    <n v="0"/>
    <n v="0"/>
    <n v="14584"/>
    <n v="10323"/>
    <n v="1"/>
    <n v="1"/>
    <n v="14584"/>
    <n v="14584"/>
    <n v="1"/>
    <n v="0"/>
  </r>
  <r>
    <s v="CDD"/>
    <s v="Ca Diamond Dinner Sales"/>
    <x v="16"/>
    <x v="5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55"/>
    <x v="0"/>
    <n v="4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6"/>
    <x v="9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7"/>
    <x v="58"/>
    <x v="0"/>
    <n v="2"/>
    <n v="1"/>
    <n v="1"/>
    <n v="1"/>
    <n v="0"/>
    <n v="1"/>
    <n v="17119"/>
    <n v="619"/>
    <n v="16500"/>
    <n v="0"/>
    <n v="0"/>
    <n v="0"/>
    <n v="16500"/>
    <n v="10322"/>
    <n v="1"/>
    <n v="1"/>
    <n v="16500"/>
    <n v="16500"/>
    <n v="1"/>
    <n v="0"/>
  </r>
  <r>
    <s v="CDD"/>
    <s v="Ca Diamond Dinner Sales"/>
    <x v="17"/>
    <x v="39"/>
    <x v="0"/>
    <n v="1"/>
    <n v="1"/>
    <n v="1"/>
    <n v="1"/>
    <n v="0"/>
    <n v="0"/>
    <n v="16359"/>
    <n v="1800"/>
    <n v="14559"/>
    <n v="0"/>
    <n v="0"/>
    <n v="0"/>
    <n v="14559"/>
    <n v="14690"/>
    <n v="1"/>
    <n v="1"/>
    <n v="14559"/>
    <n v="14559"/>
    <n v="1"/>
    <n v="0"/>
  </r>
  <r>
    <s v="CDD"/>
    <s v="Ca Diamond Dinner Sales"/>
    <x v="17"/>
    <x v="101"/>
    <x v="0"/>
    <n v="0"/>
    <n v="0"/>
    <n v="0"/>
    <n v="0"/>
    <n v="0"/>
    <n v="0"/>
    <n v="0"/>
    <n v="0"/>
    <n v="0"/>
    <n v="-16359"/>
    <n v="-1800"/>
    <n v="-14559"/>
    <n v="-14559"/>
    <n v="-14690"/>
    <n v="-1"/>
    <n v="0"/>
    <n v="14559"/>
    <n v="0"/>
    <n v="0"/>
    <n v="1"/>
  </r>
  <r>
    <s v="CDD"/>
    <s v="Ca Diamond Dinner Sales"/>
    <x v="18"/>
    <x v="0"/>
    <x v="0"/>
    <n v="2"/>
    <n v="2"/>
    <n v="2"/>
    <n v="2"/>
    <n v="0"/>
    <n v="0"/>
    <n v="25876"/>
    <n v="684"/>
    <n v="25192"/>
    <n v="0"/>
    <n v="0"/>
    <n v="0"/>
    <n v="25192"/>
    <n v="17190"/>
    <n v="2"/>
    <n v="1"/>
    <n v="12596"/>
    <n v="12596"/>
    <n v="2"/>
    <n v="0"/>
  </r>
  <r>
    <s v="CDD"/>
    <s v="Ca Diamond Dinner Sales"/>
    <x v="18"/>
    <x v="58"/>
    <x v="0"/>
    <n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59"/>
    <x v="0"/>
    <n v="4"/>
    <n v="4"/>
    <n v="4"/>
    <n v="4"/>
    <n v="0"/>
    <n v="0"/>
    <n v="17515"/>
    <n v="0"/>
    <n v="17515"/>
    <n v="0"/>
    <n v="0"/>
    <n v="0"/>
    <n v="17515"/>
    <n v="5000"/>
    <n v="2"/>
    <n v="0.5"/>
    <n v="8757.5"/>
    <n v="4378.75"/>
    <n v="2"/>
    <n v="0"/>
  </r>
  <r>
    <s v="CDD"/>
    <s v="Ca Diamond Dinner Sales"/>
    <x v="18"/>
    <x v="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2"/>
    <x v="0"/>
    <n v="2"/>
    <n v="2"/>
    <n v="1"/>
    <n v="1"/>
    <n v="0"/>
    <n v="0"/>
    <n v="10560"/>
    <n v="480"/>
    <n v="10080"/>
    <n v="0"/>
    <n v="0"/>
    <n v="0"/>
    <n v="10080"/>
    <n v="4000"/>
    <n v="1"/>
    <n v="1"/>
    <n v="10080"/>
    <n v="10080"/>
    <n v="1"/>
    <n v="0"/>
  </r>
  <r>
    <s v="CDD"/>
    <s v="Ca Diamond Dinner Sales"/>
    <x v="18"/>
    <x v="3"/>
    <x v="0"/>
    <n v="5"/>
    <n v="4"/>
    <n v="4"/>
    <n v="4"/>
    <n v="0"/>
    <n v="1"/>
    <n v="10680"/>
    <n v="0"/>
    <n v="10680"/>
    <n v="0"/>
    <n v="0"/>
    <n v="0"/>
    <n v="10680"/>
    <n v="8797"/>
    <n v="1"/>
    <n v="0.25"/>
    <n v="10680"/>
    <n v="2670"/>
    <n v="1"/>
    <n v="0"/>
  </r>
  <r>
    <s v="CDD"/>
    <s v="Ca Diamond Dinner Sales"/>
    <x v="18"/>
    <x v="91"/>
    <x v="0"/>
    <n v="0"/>
    <n v="0"/>
    <n v="0"/>
    <n v="0"/>
    <n v="0"/>
    <n v="0"/>
    <n v="0"/>
    <n v="0"/>
    <n v="0"/>
    <n v="-10175"/>
    <n v="0"/>
    <n v="-10175"/>
    <n v="-10175"/>
    <n v="-2500"/>
    <n v="-1"/>
    <n v="0"/>
    <n v="10175"/>
    <n v="0"/>
    <n v="0"/>
    <n v="1"/>
  </r>
  <r>
    <s v="CDD"/>
    <s v="Ca Diamond Dinner Sales"/>
    <x v="18"/>
    <x v="82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4"/>
    <x v="0"/>
    <n v="4"/>
    <n v="3"/>
    <n v="3"/>
    <n v="3"/>
    <n v="0"/>
    <n v="1"/>
    <n v="21647"/>
    <n v="0"/>
    <n v="21647"/>
    <n v="0"/>
    <n v="0"/>
    <n v="0"/>
    <n v="21647"/>
    <n v="14206"/>
    <n v="2"/>
    <n v="0.6667"/>
    <n v="10823.5"/>
    <n v="7215.67"/>
    <n v="2"/>
    <n v="0"/>
  </r>
  <r>
    <s v="CDD"/>
    <s v="Ca Diamond Dinner Sales"/>
    <x v="18"/>
    <x v="5"/>
    <x v="0"/>
    <n v="1"/>
    <n v="1"/>
    <n v="1"/>
    <n v="1"/>
    <n v="0"/>
    <n v="0"/>
    <n v="7928"/>
    <n v="0"/>
    <n v="7928"/>
    <n v="-10560"/>
    <n v="-480"/>
    <n v="-10080"/>
    <n v="-2152"/>
    <n v="7690"/>
    <n v="0"/>
    <n v="0"/>
    <n v="0"/>
    <n v="-2152"/>
    <n v="1"/>
    <n v="1"/>
  </r>
  <r>
    <s v="CDD"/>
    <s v="Ca Diamond Dinner Sales"/>
    <x v="18"/>
    <x v="6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6"/>
    <x v="0"/>
    <n v="7"/>
    <n v="5"/>
    <n v="5"/>
    <n v="5"/>
    <n v="0"/>
    <n v="1"/>
    <n v="23245"/>
    <n v="1155"/>
    <n v="22090"/>
    <n v="0"/>
    <n v="0"/>
    <n v="0"/>
    <n v="22090"/>
    <n v="27767"/>
    <n v="2"/>
    <n v="0.4"/>
    <n v="11045"/>
    <n v="4418"/>
    <n v="2"/>
    <n v="0"/>
  </r>
  <r>
    <s v="CDD"/>
    <s v="Ca Diamond Dinner Sales"/>
    <x v="18"/>
    <x v="7"/>
    <x v="0"/>
    <n v="4"/>
    <n v="4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102"/>
    <x v="0"/>
    <n v="0"/>
    <n v="0"/>
    <n v="0"/>
    <n v="0"/>
    <n v="0"/>
    <n v="0"/>
    <n v="0"/>
    <n v="0"/>
    <n v="0"/>
    <n v="-9000"/>
    <n v="0"/>
    <n v="-9000"/>
    <n v="-9000"/>
    <n v="-2500"/>
    <n v="-1"/>
    <n v="0"/>
    <n v="9000"/>
    <n v="0"/>
    <n v="0"/>
    <n v="1"/>
  </r>
  <r>
    <s v="CDD"/>
    <s v="Ca Diamond Dinner Sales"/>
    <x v="18"/>
    <x v="62"/>
    <x v="0"/>
    <n v="6"/>
    <n v="3"/>
    <n v="3"/>
    <n v="3"/>
    <n v="0"/>
    <n v="3"/>
    <n v="20631"/>
    <n v="0"/>
    <n v="20631"/>
    <n v="0"/>
    <n v="0"/>
    <n v="0"/>
    <n v="20631"/>
    <n v="10845"/>
    <n v="2"/>
    <n v="0.6667"/>
    <n v="10315.5"/>
    <n v="6877"/>
    <n v="2"/>
    <n v="0"/>
  </r>
  <r>
    <s v="CDD"/>
    <s v="Ca Diamond Dinner Sales"/>
    <x v="18"/>
    <x v="63"/>
    <x v="0"/>
    <n v="2"/>
    <n v="2"/>
    <n v="2"/>
    <n v="2"/>
    <n v="0"/>
    <n v="0"/>
    <n v="19737"/>
    <n v="2925"/>
    <n v="16812"/>
    <n v="0"/>
    <n v="0"/>
    <n v="0"/>
    <n v="16812"/>
    <n v="19056"/>
    <n v="1"/>
    <n v="0.5"/>
    <n v="16812"/>
    <n v="8406"/>
    <n v="1"/>
    <n v="0"/>
  </r>
  <r>
    <s v="CDD"/>
    <s v="Ca Diamond Dinner Sales"/>
    <x v="18"/>
    <x v="103"/>
    <x v="0"/>
    <n v="0"/>
    <n v="0"/>
    <n v="0"/>
    <n v="0"/>
    <n v="0"/>
    <n v="0"/>
    <n v="0"/>
    <n v="0"/>
    <n v="0"/>
    <n v="-7500"/>
    <n v="0"/>
    <n v="-7500"/>
    <n v="-7500"/>
    <n v="-2500"/>
    <n v="-1"/>
    <n v="0"/>
    <n v="7500"/>
    <n v="0"/>
    <n v="0"/>
    <n v="1"/>
  </r>
  <r>
    <s v="CDD"/>
    <s v="Ca Diamond Dinner Sales"/>
    <x v="18"/>
    <x v="6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65"/>
    <x v="0"/>
    <n v="1"/>
    <n v="1"/>
    <n v="1"/>
    <n v="1"/>
    <n v="0"/>
    <n v="0"/>
    <n v="10479"/>
    <n v="150"/>
    <n v="10329"/>
    <n v="0"/>
    <n v="0"/>
    <n v="0"/>
    <n v="10329"/>
    <n v="2500"/>
    <n v="1"/>
    <n v="1"/>
    <n v="10329"/>
    <n v="10329"/>
    <n v="1"/>
    <n v="0"/>
  </r>
  <r>
    <s v="CDD"/>
    <s v="Ca Diamond Dinner Sales"/>
    <x v="18"/>
    <x v="9"/>
    <x v="0"/>
    <n v="3"/>
    <n v="3"/>
    <n v="3"/>
    <n v="3"/>
    <n v="0"/>
    <n v="0"/>
    <n v="8975"/>
    <n v="0"/>
    <n v="8975"/>
    <n v="0"/>
    <n v="0"/>
    <n v="0"/>
    <n v="8975"/>
    <n v="2500"/>
    <n v="1"/>
    <n v="0.3333"/>
    <n v="8975"/>
    <n v="2991.67"/>
    <n v="1"/>
    <n v="0"/>
  </r>
  <r>
    <s v="CDD"/>
    <s v="Ca Diamond Dinner Sales"/>
    <x v="18"/>
    <x v="8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6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67"/>
    <x v="0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69"/>
    <x v="0"/>
    <n v="3"/>
    <n v="2"/>
    <n v="2"/>
    <n v="2"/>
    <n v="0"/>
    <n v="1"/>
    <n v="10336"/>
    <n v="600"/>
    <n v="9736"/>
    <n v="0"/>
    <n v="0"/>
    <n v="0"/>
    <n v="9736"/>
    <n v="4000"/>
    <n v="1"/>
    <n v="0.5"/>
    <n v="9736"/>
    <n v="4868"/>
    <n v="1"/>
    <n v="0"/>
  </r>
  <r>
    <s v="CDD"/>
    <s v="Ca Diamond Dinner Sales"/>
    <x v="18"/>
    <x v="94"/>
    <x v="0"/>
    <n v="2"/>
    <n v="2"/>
    <n v="2"/>
    <n v="2"/>
    <n v="0"/>
    <n v="0"/>
    <n v="7238"/>
    <n v="0"/>
    <n v="7238"/>
    <n v="0"/>
    <n v="0"/>
    <n v="0"/>
    <n v="7238"/>
    <n v="10234"/>
    <n v="1"/>
    <n v="0.5"/>
    <n v="7238"/>
    <n v="3619"/>
    <n v="1"/>
    <n v="0"/>
  </r>
  <r>
    <s v="CDD"/>
    <s v="Ca Diamond Dinner Sales"/>
    <x v="18"/>
    <x v="70"/>
    <x v="0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10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10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13"/>
    <x v="0"/>
    <n v="1"/>
    <n v="1"/>
    <n v="1"/>
    <n v="0"/>
    <n v="1"/>
    <n v="0"/>
    <n v="17120"/>
    <n v="605"/>
    <n v="16515"/>
    <n v="-20399"/>
    <n v="0"/>
    <n v="-20399"/>
    <n v="-3884"/>
    <n v="-978"/>
    <n v="-1"/>
    <n v="0"/>
    <n v="3884"/>
    <n v="0"/>
    <n v="1"/>
    <n v="2"/>
  </r>
  <r>
    <s v="CDD"/>
    <s v="Ca Diamond Dinner Sales"/>
    <x v="18"/>
    <x v="79"/>
    <x v="0"/>
    <n v="1"/>
    <n v="1"/>
    <n v="1"/>
    <n v="1"/>
    <n v="0"/>
    <n v="0"/>
    <n v="27500"/>
    <n v="1020"/>
    <n v="26480"/>
    <n v="0"/>
    <n v="0"/>
    <n v="0"/>
    <n v="26480"/>
    <n v="8500"/>
    <n v="1"/>
    <n v="1"/>
    <n v="26480"/>
    <n v="26480"/>
    <n v="1"/>
    <n v="0"/>
  </r>
  <r>
    <s v="CDD"/>
    <s v="Ca Diamond Dinner Sales"/>
    <x v="18"/>
    <x v="104"/>
    <x v="0"/>
    <n v="0"/>
    <n v="0"/>
    <n v="0"/>
    <n v="0"/>
    <n v="0"/>
    <n v="0"/>
    <n v="0"/>
    <n v="0"/>
    <n v="0"/>
    <n v="-17120"/>
    <n v="-605"/>
    <n v="-16515"/>
    <n v="-16515"/>
    <n v="-14668"/>
    <n v="-1"/>
    <n v="0"/>
    <n v="16515"/>
    <n v="0"/>
    <n v="0"/>
    <n v="1"/>
  </r>
  <r>
    <s v="CDD"/>
    <s v="Ca Diamond Dinner Sales"/>
    <x v="18"/>
    <x v="1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16"/>
    <x v="0"/>
    <n v="3"/>
    <n v="3"/>
    <n v="2"/>
    <n v="2"/>
    <n v="0"/>
    <n v="0"/>
    <n v="26102"/>
    <n v="619"/>
    <n v="25483"/>
    <n v="0"/>
    <n v="0"/>
    <n v="0"/>
    <n v="25483"/>
    <n v="15250"/>
    <n v="2"/>
    <n v="1"/>
    <n v="12741.5"/>
    <n v="12741.5"/>
    <n v="2"/>
    <n v="0"/>
  </r>
  <r>
    <s v="CDD"/>
    <s v="Ca Diamond Dinner Sales"/>
    <x v="18"/>
    <x v="77"/>
    <x v="0"/>
    <n v="2"/>
    <n v="2"/>
    <n v="2"/>
    <n v="2"/>
    <n v="0"/>
    <n v="0"/>
    <n v="9350"/>
    <n v="0"/>
    <n v="9350"/>
    <n v="0"/>
    <n v="0"/>
    <n v="0"/>
    <n v="9350"/>
    <n v="2500"/>
    <n v="1"/>
    <n v="0.5"/>
    <n v="9350"/>
    <n v="4675"/>
    <n v="1"/>
    <n v="0"/>
  </r>
  <r>
    <s v="CDD"/>
    <s v="Ca Diamond Dinner Sales"/>
    <x v="18"/>
    <x v="78"/>
    <x v="0"/>
    <n v="3"/>
    <n v="3"/>
    <n v="3"/>
    <n v="3"/>
    <n v="0"/>
    <n v="0"/>
    <n v="27000"/>
    <n v="1080"/>
    <n v="25920"/>
    <n v="0"/>
    <n v="0"/>
    <n v="0"/>
    <n v="25920"/>
    <n v="9000"/>
    <n v="2"/>
    <n v="0.6667"/>
    <n v="12960"/>
    <n v="8640"/>
    <n v="2"/>
    <n v="0"/>
  </r>
  <r>
    <s v="CDD"/>
    <s v="Ca Diamond Dinner Sales"/>
    <x v="18"/>
    <x v="17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18"/>
    <x v="0"/>
    <n v="4"/>
    <n v="3"/>
    <n v="3"/>
    <n v="3"/>
    <n v="0"/>
    <n v="1"/>
    <n v="47457"/>
    <n v="2082"/>
    <n v="45375"/>
    <n v="0"/>
    <n v="0"/>
    <n v="0"/>
    <n v="45375"/>
    <n v="21845"/>
    <n v="1"/>
    <n v="0.3333"/>
    <n v="45375"/>
    <n v="15125"/>
    <n v="1"/>
    <n v="0"/>
  </r>
  <r>
    <s v="CDD"/>
    <s v="Ca Diamond Dinner Sales"/>
    <x v="18"/>
    <x v="19"/>
    <x v="0"/>
    <n v="3"/>
    <n v="3"/>
    <n v="3"/>
    <n v="3"/>
    <n v="0"/>
    <n v="0"/>
    <n v="15100"/>
    <n v="600"/>
    <n v="14500"/>
    <n v="0"/>
    <n v="0"/>
    <n v="0"/>
    <n v="14500"/>
    <n v="5000"/>
    <n v="1"/>
    <n v="0.3333"/>
    <n v="14500"/>
    <n v="4833.33"/>
    <n v="1"/>
    <n v="0"/>
  </r>
  <r>
    <s v="CDD"/>
    <s v="Ca Diamond Dinner Sales"/>
    <x v="18"/>
    <x v="105"/>
    <x v="0"/>
    <n v="0"/>
    <n v="0"/>
    <n v="0"/>
    <n v="0"/>
    <n v="0"/>
    <n v="0"/>
    <n v="0"/>
    <n v="0"/>
    <n v="0"/>
    <n v="-35695"/>
    <n v="-1380"/>
    <n v="-34315"/>
    <n v="-34315"/>
    <n v="-11500"/>
    <n v="-1"/>
    <n v="0"/>
    <n v="34315"/>
    <n v="0"/>
    <n v="0"/>
    <n v="1"/>
  </r>
  <r>
    <s v="CDD"/>
    <s v="Ca Diamond Dinner Sales"/>
    <x v="18"/>
    <x v="20"/>
    <x v="0"/>
    <n v="2"/>
    <n v="2"/>
    <n v="2"/>
    <n v="2"/>
    <n v="0"/>
    <n v="0"/>
    <n v="20399"/>
    <n v="0"/>
    <n v="20399"/>
    <n v="0"/>
    <n v="0"/>
    <n v="0"/>
    <n v="20399"/>
    <n v="15646"/>
    <n v="2"/>
    <n v="1"/>
    <n v="10199.5"/>
    <n v="10199.5"/>
    <n v="2"/>
    <n v="0"/>
  </r>
  <r>
    <s v="CDD"/>
    <s v="Ca Diamond Dinner Sales"/>
    <x v="18"/>
    <x v="21"/>
    <x v="0"/>
    <n v="4"/>
    <n v="3"/>
    <n v="3"/>
    <n v="3"/>
    <n v="0"/>
    <n v="1"/>
    <n v="37081"/>
    <n v="1001"/>
    <n v="36080"/>
    <n v="0"/>
    <n v="0"/>
    <n v="0"/>
    <n v="36080"/>
    <n v="24051"/>
    <n v="3"/>
    <n v="1"/>
    <n v="12026.67"/>
    <n v="12026.67"/>
    <n v="3"/>
    <n v="0"/>
  </r>
  <r>
    <s v="CDD"/>
    <s v="Ca Diamond Dinner Sales"/>
    <x v="18"/>
    <x v="22"/>
    <x v="0"/>
    <n v="4"/>
    <n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2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81"/>
    <x v="0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25"/>
    <x v="0"/>
    <n v="2"/>
    <n v="2"/>
    <n v="2"/>
    <n v="2"/>
    <n v="0"/>
    <n v="0"/>
    <n v="9212"/>
    <n v="0"/>
    <n v="9212"/>
    <n v="0"/>
    <n v="0"/>
    <n v="0"/>
    <n v="9212"/>
    <n v="6367"/>
    <n v="1"/>
    <n v="0.5"/>
    <n v="9212"/>
    <n v="4606"/>
    <n v="1"/>
    <n v="0"/>
  </r>
  <r>
    <s v="CDD"/>
    <s v="Ca Diamond Dinner Sales"/>
    <x v="18"/>
    <x v="2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28"/>
    <x v="0"/>
    <n v="3"/>
    <n v="3"/>
    <n v="3"/>
    <n v="3"/>
    <n v="0"/>
    <n v="0"/>
    <n v="35695"/>
    <n v="1380"/>
    <n v="34315"/>
    <n v="0"/>
    <n v="0"/>
    <n v="0"/>
    <n v="34315"/>
    <n v="11500"/>
    <n v="1"/>
    <n v="0.3333"/>
    <n v="34315"/>
    <n v="11438.33"/>
    <n v="1"/>
    <n v="0"/>
  </r>
  <r>
    <s v="CDD"/>
    <s v="Ca Diamond Dinner Sales"/>
    <x v="18"/>
    <x v="30"/>
    <x v="0"/>
    <n v="1"/>
    <n v="1"/>
    <n v="1"/>
    <n v="1"/>
    <n v="0"/>
    <n v="0"/>
    <n v="18115"/>
    <n v="660"/>
    <n v="17455"/>
    <n v="0"/>
    <n v="0"/>
    <n v="0"/>
    <n v="17455"/>
    <n v="5500"/>
    <n v="1"/>
    <n v="1"/>
    <n v="17455"/>
    <n v="17455"/>
    <n v="1"/>
    <n v="0"/>
  </r>
  <r>
    <s v="CDD"/>
    <s v="Ca Diamond Dinner Sales"/>
    <x v="18"/>
    <x v="3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80"/>
    <x v="0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106"/>
    <x v="0"/>
    <n v="0"/>
    <n v="0"/>
    <n v="0"/>
    <n v="0"/>
    <n v="0"/>
    <n v="0"/>
    <n v="0"/>
    <n v="0"/>
    <n v="0"/>
    <n v="-13306"/>
    <n v="-504"/>
    <n v="-12802"/>
    <n v="-12802"/>
    <n v="-16090"/>
    <n v="-1"/>
    <n v="0"/>
    <n v="12802"/>
    <n v="0"/>
    <n v="0"/>
    <n v="1"/>
  </r>
  <r>
    <s v="CDD"/>
    <s v="Ca Diamond Dinner Sales"/>
    <x v="18"/>
    <x v="33"/>
    <x v="0"/>
    <n v="1"/>
    <n v="1"/>
    <n v="1"/>
    <n v="1"/>
    <n v="0"/>
    <n v="0"/>
    <n v="9482"/>
    <n v="0"/>
    <n v="9482"/>
    <n v="0"/>
    <n v="0"/>
    <n v="0"/>
    <n v="9482"/>
    <n v="2500"/>
    <n v="1"/>
    <n v="1"/>
    <n v="9482"/>
    <n v="9482"/>
    <n v="1"/>
    <n v="0"/>
  </r>
  <r>
    <s v="CDD"/>
    <s v="Ca Diamond Dinner Sales"/>
    <x v="18"/>
    <x v="3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35"/>
    <x v="0"/>
    <n v="1"/>
    <n v="1"/>
    <n v="1"/>
    <n v="1"/>
    <n v="0"/>
    <n v="0"/>
    <n v="17420"/>
    <n v="720"/>
    <n v="16700"/>
    <n v="0"/>
    <n v="0"/>
    <n v="0"/>
    <n v="16700"/>
    <n v="23400"/>
    <n v="1"/>
    <n v="1"/>
    <n v="16700"/>
    <n v="16700"/>
    <n v="1"/>
    <n v="0"/>
  </r>
  <r>
    <s v="CDD"/>
    <s v="Ca Diamond Dinner Sales"/>
    <x v="18"/>
    <x v="3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37"/>
    <x v="0"/>
    <n v="6"/>
    <n v="5"/>
    <n v="5"/>
    <n v="5"/>
    <n v="0"/>
    <n v="0"/>
    <n v="15191"/>
    <n v="0"/>
    <n v="15191"/>
    <n v="0"/>
    <n v="0"/>
    <n v="0"/>
    <n v="15191"/>
    <n v="8867"/>
    <n v="2"/>
    <n v="0.4"/>
    <n v="7595.5"/>
    <n v="3038.2"/>
    <n v="2"/>
    <n v="0"/>
  </r>
  <r>
    <s v="CDD"/>
    <s v="Ca Diamond Dinner Sales"/>
    <x v="18"/>
    <x v="72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38"/>
    <x v="0"/>
    <n v="3"/>
    <n v="2"/>
    <n v="2"/>
    <n v="2"/>
    <n v="0"/>
    <n v="1"/>
    <n v="12562"/>
    <n v="0"/>
    <n v="12562"/>
    <n v="0"/>
    <n v="0"/>
    <n v="0"/>
    <n v="12562"/>
    <n v="16556"/>
    <n v="1"/>
    <n v="0.5"/>
    <n v="12562"/>
    <n v="6281"/>
    <n v="1"/>
    <n v="0"/>
  </r>
  <r>
    <s v="CDD"/>
    <s v="Ca Diamond Dinner Sales"/>
    <x v="18"/>
    <x v="73"/>
    <x v="0"/>
    <n v="5"/>
    <n v="4"/>
    <n v="4"/>
    <n v="4"/>
    <n v="0"/>
    <n v="0"/>
    <n v="26720"/>
    <n v="900"/>
    <n v="25820"/>
    <n v="0"/>
    <n v="0"/>
    <n v="0"/>
    <n v="25820"/>
    <n v="10000"/>
    <n v="2"/>
    <n v="0.5"/>
    <n v="12910"/>
    <n v="6455"/>
    <n v="2"/>
    <n v="0"/>
  </r>
  <r>
    <s v="CDD"/>
    <s v="Ca Diamond Dinner Sales"/>
    <x v="18"/>
    <x v="107"/>
    <x v="0"/>
    <n v="0"/>
    <n v="0"/>
    <n v="0"/>
    <n v="0"/>
    <n v="0"/>
    <n v="0"/>
    <n v="0"/>
    <n v="0"/>
    <n v="0"/>
    <n v="-33440"/>
    <n v="-1800"/>
    <n v="-31640"/>
    <n v="-31640"/>
    <n v="-12000"/>
    <n v="-1"/>
    <n v="0"/>
    <n v="31640"/>
    <n v="0"/>
    <n v="0"/>
    <n v="1"/>
  </r>
  <r>
    <s v="CDD"/>
    <s v="Ca Diamond Dinner Sales"/>
    <x v="18"/>
    <x v="7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39"/>
    <x v="0"/>
    <n v="5"/>
    <n v="5"/>
    <n v="5"/>
    <n v="5"/>
    <n v="0"/>
    <n v="0"/>
    <n v="16896"/>
    <n v="623"/>
    <n v="16273"/>
    <n v="0"/>
    <n v="0"/>
    <n v="0"/>
    <n v="16273"/>
    <n v="10323"/>
    <n v="1"/>
    <n v="0.2"/>
    <n v="16273"/>
    <n v="3254.6"/>
    <n v="1"/>
    <n v="0"/>
  </r>
  <r>
    <s v="CDD"/>
    <s v="Ca Diamond Dinner Sales"/>
    <x v="18"/>
    <x v="40"/>
    <x v="0"/>
    <n v="5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41"/>
    <x v="0"/>
    <n v="2"/>
    <n v="2"/>
    <n v="2"/>
    <n v="2"/>
    <n v="0"/>
    <n v="0"/>
    <n v="9000"/>
    <n v="0"/>
    <n v="9000"/>
    <n v="0"/>
    <n v="0"/>
    <n v="0"/>
    <n v="9000"/>
    <n v="2500"/>
    <n v="1"/>
    <n v="0.5"/>
    <n v="9000"/>
    <n v="4500"/>
    <n v="1"/>
    <n v="0"/>
  </r>
  <r>
    <s v="CDD"/>
    <s v="Ca Diamond Dinner Sales"/>
    <x v="18"/>
    <x v="42"/>
    <x v="0"/>
    <n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43"/>
    <x v="0"/>
    <n v="3"/>
    <n v="3"/>
    <n v="3"/>
    <n v="3"/>
    <n v="0"/>
    <n v="0"/>
    <n v="0"/>
    <n v="0"/>
    <n v="0"/>
    <n v="-16896"/>
    <n v="-623"/>
    <n v="-16273"/>
    <n v="-16273"/>
    <n v="-10323"/>
    <n v="-1"/>
    <n v="-0.3333"/>
    <n v="16273"/>
    <n v="-5424.33"/>
    <n v="0"/>
    <n v="1"/>
  </r>
  <r>
    <s v="CDD"/>
    <s v="Ca Diamond Dinner Sales"/>
    <x v="18"/>
    <x v="97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44"/>
    <x v="0"/>
    <n v="3"/>
    <n v="3"/>
    <n v="3"/>
    <n v="3"/>
    <n v="0"/>
    <n v="0"/>
    <n v="42487"/>
    <n v="1800"/>
    <n v="40687"/>
    <n v="0"/>
    <n v="0"/>
    <n v="0"/>
    <n v="40687"/>
    <n v="22234"/>
    <n v="2"/>
    <n v="0.6667"/>
    <n v="20343.5"/>
    <n v="13562.33"/>
    <n v="2"/>
    <n v="0"/>
  </r>
  <r>
    <s v="CDD"/>
    <s v="Ca Diamond Dinner Sales"/>
    <x v="18"/>
    <x v="84"/>
    <x v="0"/>
    <n v="2"/>
    <n v="2"/>
    <n v="2"/>
    <n v="2"/>
    <n v="0"/>
    <n v="0"/>
    <n v="14768"/>
    <n v="605"/>
    <n v="14163"/>
    <n v="0"/>
    <n v="0"/>
    <n v="0"/>
    <n v="14163"/>
    <n v="14668"/>
    <n v="1"/>
    <n v="0.5"/>
    <n v="14163"/>
    <n v="7081.5"/>
    <n v="1"/>
    <n v="0"/>
  </r>
  <r>
    <s v="CDD"/>
    <s v="Ca Diamond Dinner Sales"/>
    <x v="18"/>
    <x v="45"/>
    <x v="0"/>
    <n v="5"/>
    <n v="3"/>
    <n v="2"/>
    <n v="2"/>
    <n v="0"/>
    <n v="0"/>
    <n v="9175"/>
    <n v="0"/>
    <n v="9175"/>
    <n v="0"/>
    <n v="0"/>
    <n v="0"/>
    <n v="9175"/>
    <n v="2500"/>
    <n v="1"/>
    <n v="0.5"/>
    <n v="9175"/>
    <n v="4587.5"/>
    <n v="1"/>
    <n v="0"/>
  </r>
  <r>
    <s v="CDD"/>
    <s v="Ca Diamond Dinner Sales"/>
    <x v="18"/>
    <x v="89"/>
    <x v="0"/>
    <n v="0"/>
    <n v="0"/>
    <n v="0"/>
    <n v="0"/>
    <n v="0"/>
    <n v="0"/>
    <n v="0"/>
    <n v="0"/>
    <n v="0"/>
    <n v="-9175"/>
    <n v="0"/>
    <n v="-9175"/>
    <n v="-9175"/>
    <n v="-2500"/>
    <n v="-1"/>
    <n v="0"/>
    <n v="9175"/>
    <n v="0"/>
    <n v="0"/>
    <n v="1"/>
  </r>
  <r>
    <s v="CDD"/>
    <s v="Ca Diamond Dinner Sales"/>
    <x v="18"/>
    <x v="98"/>
    <x v="0"/>
    <n v="0"/>
    <n v="0"/>
    <n v="0"/>
    <n v="0"/>
    <n v="0"/>
    <n v="0"/>
    <n v="0"/>
    <n v="0"/>
    <n v="0"/>
    <n v="-7340"/>
    <n v="0"/>
    <n v="-7340"/>
    <n v="-7340"/>
    <n v="-2500"/>
    <n v="-1"/>
    <n v="0"/>
    <n v="7340"/>
    <n v="0"/>
    <n v="0"/>
    <n v="1"/>
  </r>
  <r>
    <s v="CDD"/>
    <s v="Ca Diamond Dinner Sales"/>
    <x v="18"/>
    <x v="4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47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48"/>
    <x v="0"/>
    <n v="5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49"/>
    <x v="0"/>
    <n v="8"/>
    <n v="7"/>
    <n v="7"/>
    <n v="7"/>
    <n v="0"/>
    <n v="0"/>
    <n v="38625"/>
    <n v="1500"/>
    <n v="37125"/>
    <n v="0"/>
    <n v="0"/>
    <n v="0"/>
    <n v="37125"/>
    <n v="12500"/>
    <n v="2"/>
    <n v="0.2857"/>
    <n v="18562.5"/>
    <n v="5303.57"/>
    <n v="2"/>
    <n v="0"/>
  </r>
  <r>
    <s v="CDD"/>
    <s v="Ca Diamond Dinner Sales"/>
    <x v="18"/>
    <x v="5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8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8"/>
    <x v="51"/>
    <x v="0"/>
    <n v="1"/>
    <n v="1"/>
    <n v="1"/>
    <n v="1"/>
    <n v="0"/>
    <n v="0"/>
    <n v="17580"/>
    <n v="720"/>
    <n v="16860"/>
    <n v="0"/>
    <n v="0"/>
    <n v="0"/>
    <n v="16860"/>
    <n v="6000"/>
    <n v="1"/>
    <n v="1"/>
    <n v="16860"/>
    <n v="16860"/>
    <n v="1"/>
    <n v="0"/>
  </r>
  <r>
    <s v="CDD"/>
    <s v="Ca Diamond Dinner Sales"/>
    <x v="18"/>
    <x v="86"/>
    <x v="0"/>
    <n v="3"/>
    <n v="3"/>
    <n v="3"/>
    <n v="3"/>
    <n v="0"/>
    <n v="0"/>
    <n v="13306"/>
    <n v="504"/>
    <n v="12802"/>
    <n v="0"/>
    <n v="0"/>
    <n v="0"/>
    <n v="12802"/>
    <n v="16090"/>
    <n v="1"/>
    <n v="0.3333"/>
    <n v="12802"/>
    <n v="4267.33"/>
    <n v="1"/>
    <n v="0"/>
  </r>
  <r>
    <s v="CDD"/>
    <s v="Ca Diamond Dinner Sales"/>
    <x v="18"/>
    <x v="52"/>
    <x v="0"/>
    <n v="1"/>
    <n v="1"/>
    <n v="1"/>
    <n v="1"/>
    <n v="0"/>
    <n v="0"/>
    <n v="9175"/>
    <n v="0"/>
    <n v="9175"/>
    <n v="0"/>
    <n v="0"/>
    <n v="0"/>
    <n v="9175"/>
    <n v="2500"/>
    <n v="1"/>
    <n v="1"/>
    <n v="9175"/>
    <n v="9175"/>
    <n v="1"/>
    <n v="0"/>
  </r>
  <r>
    <s v="CDD"/>
    <s v="Ca Diamond Dinner Sales"/>
    <x v="18"/>
    <x v="53"/>
    <x v="0"/>
    <n v="2"/>
    <n v="2"/>
    <n v="2"/>
    <n v="1"/>
    <n v="1"/>
    <n v="0"/>
    <n v="10075"/>
    <n v="900"/>
    <n v="9175"/>
    <n v="0"/>
    <n v="0"/>
    <n v="0"/>
    <n v="9175"/>
    <n v="2500"/>
    <n v="1"/>
    <n v="1"/>
    <n v="9175"/>
    <n v="9175"/>
    <n v="1"/>
    <n v="0"/>
  </r>
  <r>
    <s v="CDD"/>
    <s v="Ca Diamond Dinner Sales"/>
    <x v="18"/>
    <x v="54"/>
    <x v="0"/>
    <n v="2"/>
    <n v="2"/>
    <n v="2"/>
    <n v="2"/>
    <n v="0"/>
    <n v="0"/>
    <n v="13200"/>
    <n v="480"/>
    <n v="12720"/>
    <n v="0"/>
    <n v="0"/>
    <n v="0"/>
    <n v="12720"/>
    <n v="4000"/>
    <n v="1"/>
    <n v="0.5"/>
    <n v="12720"/>
    <n v="6360"/>
    <n v="1"/>
    <n v="0"/>
  </r>
  <r>
    <s v="CDD"/>
    <s v="Ca Diamond Dinner Sales"/>
    <x v="18"/>
    <x v="55"/>
    <x v="0"/>
    <n v="3"/>
    <n v="3"/>
    <n v="3"/>
    <n v="3"/>
    <n v="0"/>
    <n v="0"/>
    <n v="19348"/>
    <n v="521"/>
    <n v="18827"/>
    <n v="0"/>
    <n v="0"/>
    <n v="0"/>
    <n v="18827"/>
    <n v="13278"/>
    <n v="2"/>
    <n v="0.6667"/>
    <n v="9413.5"/>
    <n v="6275.67"/>
    <n v="2"/>
    <n v="0"/>
  </r>
  <r>
    <s v="CDD"/>
    <s v="Ca Diamond Dinner Sales"/>
    <x v="18"/>
    <x v="56"/>
    <x v="0"/>
    <n v="2"/>
    <n v="2"/>
    <n v="2"/>
    <n v="2"/>
    <n v="0"/>
    <n v="0"/>
    <n v="7340"/>
    <n v="0"/>
    <n v="7340"/>
    <n v="0"/>
    <n v="0"/>
    <n v="0"/>
    <n v="7340"/>
    <n v="2500"/>
    <n v="1"/>
    <n v="0.5"/>
    <n v="7340"/>
    <n v="3670"/>
    <n v="1"/>
    <n v="0"/>
  </r>
  <r>
    <s v="CDD"/>
    <s v="Ca Diamond Dinner Sales"/>
    <x v="18"/>
    <x v="90"/>
    <x v="0"/>
    <n v="2"/>
    <n v="2"/>
    <n v="2"/>
    <n v="2"/>
    <n v="0"/>
    <n v="0"/>
    <n v="9175"/>
    <n v="0"/>
    <n v="9175"/>
    <n v="0"/>
    <n v="0"/>
    <n v="0"/>
    <n v="9175"/>
    <n v="2500"/>
    <n v="1"/>
    <n v="0.5"/>
    <n v="9175"/>
    <n v="4587.5"/>
    <n v="1"/>
    <n v="0"/>
  </r>
  <r>
    <s v="CDD"/>
    <s v="Ca Diamond Dinner Sales"/>
    <x v="19"/>
    <x v="108"/>
    <x v="0"/>
    <n v="0"/>
    <n v="0"/>
    <n v="0"/>
    <n v="0"/>
    <n v="0"/>
    <n v="0"/>
    <n v="0"/>
    <n v="0"/>
    <n v="0"/>
    <n v="-7000"/>
    <n v="0"/>
    <n v="-7000"/>
    <n v="-7000"/>
    <n v="-16042"/>
    <n v="-1"/>
    <n v="0"/>
    <n v="7000"/>
    <n v="0"/>
    <n v="0"/>
    <n v="1"/>
  </r>
  <r>
    <s v="CDD"/>
    <s v="Ca Diamond Dinner Sales"/>
    <x v="19"/>
    <x v="9"/>
    <x v="1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9"/>
    <x v="6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9"/>
    <x v="70"/>
    <x v="1"/>
    <n v="18"/>
    <n v="2"/>
    <n v="0"/>
    <n v="0"/>
    <n v="0"/>
    <n v="16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9"/>
    <x v="10"/>
    <x v="1"/>
    <n v="15"/>
    <n v="0"/>
    <n v="0"/>
    <n v="0"/>
    <n v="0"/>
    <n v="15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9"/>
    <x v="18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9"/>
    <x v="80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CDD"/>
    <s v="Ca Diamond Dinner Sales"/>
    <x v="19"/>
    <x v="43"/>
    <x v="0"/>
    <n v="1"/>
    <n v="1"/>
    <n v="0"/>
    <n v="0"/>
    <n v="0"/>
    <n v="0"/>
    <n v="7000"/>
    <n v="0"/>
    <n v="7000"/>
    <n v="0"/>
    <n v="0"/>
    <n v="0"/>
    <n v="7000"/>
    <n v="16042"/>
    <n v="1"/>
    <n v="0"/>
    <n v="7000"/>
    <n v="0"/>
    <n v="1"/>
    <n v="0"/>
  </r>
  <r>
    <s v="CDD"/>
    <s v="Ca Diamond Dinner Sales"/>
    <x v="19"/>
    <x v="4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0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5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0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2"/>
    <x v="2"/>
    <n v="5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8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7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1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8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9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6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6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1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9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17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1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19"/>
    <x v="2"/>
    <n v="1"/>
    <n v="1"/>
    <n v="0"/>
    <n v="0"/>
    <n v="0"/>
    <n v="0"/>
    <n v="8000"/>
    <n v="375"/>
    <n v="7625"/>
    <n v="0"/>
    <n v="0"/>
    <n v="0"/>
    <n v="7625"/>
    <n v="2500"/>
    <n v="1"/>
    <n v="0"/>
    <n v="7625"/>
    <n v="0"/>
    <n v="1"/>
    <n v="0"/>
  </r>
  <r>
    <s v="ENO"/>
    <s v="Encino Sales"/>
    <x v="20"/>
    <x v="120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2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2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2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2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2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7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38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7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7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2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2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39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0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43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4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55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56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31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5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9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1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1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1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1"/>
    <x v="1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1"/>
    <x v="12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1"/>
    <x v="1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2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2"/>
    <x v="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2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2"/>
    <x v="1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2"/>
    <x v="1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2"/>
    <x v="12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3"/>
    <x v="13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99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7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3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3"/>
    <x v="2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7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3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2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23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8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28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2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8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3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3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4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1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8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5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52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54"/>
    <x v="2"/>
    <n v="5"/>
    <n v="4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0"/>
    <x v="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6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1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6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6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6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4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16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1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2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32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23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2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43"/>
    <x v="2"/>
    <n v="0"/>
    <n v="0"/>
    <n v="0"/>
    <n v="0"/>
    <n v="0"/>
    <n v="0"/>
    <n v="14360"/>
    <n v="600"/>
    <n v="13760"/>
    <n v="0"/>
    <n v="0"/>
    <n v="0"/>
    <n v="13760"/>
    <n v="4000"/>
    <n v="1"/>
    <n v="0"/>
    <n v="13760"/>
    <n v="0"/>
    <n v="1"/>
    <n v="0"/>
  </r>
  <r>
    <s v="ENO"/>
    <s v="Encino Sales"/>
    <x v="24"/>
    <x v="125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144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71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4"/>
    <x v="42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0"/>
    <x v="2"/>
    <n v="1"/>
    <n v="1"/>
    <n v="0"/>
    <n v="0"/>
    <n v="0"/>
    <n v="0"/>
    <n v="0"/>
    <n v="0"/>
    <n v="0"/>
    <n v="-7053"/>
    <n v="0"/>
    <n v="-7053"/>
    <n v="-7053"/>
    <n v="-2500"/>
    <n v="-1"/>
    <n v="0"/>
    <n v="7053"/>
    <n v="0"/>
    <n v="0"/>
    <n v="1"/>
  </r>
  <r>
    <s v="ENO"/>
    <s v="Encino Sales"/>
    <x v="25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10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2"/>
    <x v="2"/>
    <n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11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5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8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12"/>
    <x v="2"/>
    <n v="5"/>
    <n v="2"/>
    <n v="2"/>
    <n v="2"/>
    <n v="0"/>
    <n v="3"/>
    <n v="7053"/>
    <n v="0"/>
    <n v="7053"/>
    <n v="0"/>
    <n v="0"/>
    <n v="0"/>
    <n v="7053"/>
    <n v="2500"/>
    <n v="1"/>
    <n v="0.5"/>
    <n v="7053"/>
    <n v="3526.5"/>
    <n v="1"/>
    <n v="0"/>
  </r>
  <r>
    <s v="ENO"/>
    <s v="Encino Sales"/>
    <x v="25"/>
    <x v="61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76"/>
    <x v="2"/>
    <n v="3"/>
    <n v="3"/>
    <n v="1"/>
    <n v="1"/>
    <n v="0"/>
    <n v="0"/>
    <n v="7123"/>
    <n v="0"/>
    <n v="7123"/>
    <n v="0"/>
    <n v="0"/>
    <n v="0"/>
    <n v="7123"/>
    <n v="2500"/>
    <n v="1"/>
    <n v="1"/>
    <n v="7123"/>
    <n v="7123"/>
    <n v="1"/>
    <n v="0"/>
  </r>
  <r>
    <s v="ENO"/>
    <s v="Encino Sales"/>
    <x v="25"/>
    <x v="63"/>
    <x v="2"/>
    <n v="1"/>
    <n v="1"/>
    <n v="0"/>
    <n v="0"/>
    <n v="0"/>
    <n v="0"/>
    <n v="5587"/>
    <n v="0"/>
    <n v="5587"/>
    <n v="0"/>
    <n v="0"/>
    <n v="0"/>
    <n v="5587"/>
    <n v="2500"/>
    <n v="1"/>
    <n v="0"/>
    <n v="5587"/>
    <n v="0"/>
    <n v="1"/>
    <n v="0"/>
  </r>
  <r>
    <s v="ENO"/>
    <s v="Encino Sales"/>
    <x v="25"/>
    <x v="1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9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88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67"/>
    <x v="2"/>
    <n v="3"/>
    <n v="2"/>
    <n v="1"/>
    <n v="1"/>
    <n v="0"/>
    <n v="1"/>
    <n v="14900"/>
    <n v="600"/>
    <n v="14300"/>
    <n v="0"/>
    <n v="0"/>
    <n v="0"/>
    <n v="14300"/>
    <n v="4000"/>
    <n v="1"/>
    <n v="1"/>
    <n v="14300"/>
    <n v="14300"/>
    <n v="1"/>
    <n v="0"/>
  </r>
  <r>
    <s v="ENO"/>
    <s v="Encino Sales"/>
    <x v="25"/>
    <x v="11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4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4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15"/>
    <x v="2"/>
    <n v="1"/>
    <n v="1"/>
    <n v="0"/>
    <n v="0"/>
    <n v="0"/>
    <n v="0"/>
    <n v="9975"/>
    <n v="0"/>
    <n v="9975"/>
    <n v="0"/>
    <n v="0"/>
    <n v="0"/>
    <n v="9975"/>
    <n v="2500"/>
    <n v="1"/>
    <n v="0"/>
    <n v="9975"/>
    <n v="0"/>
    <n v="1"/>
    <n v="0"/>
  </r>
  <r>
    <s v="ENO"/>
    <s v="Encino Sales"/>
    <x v="25"/>
    <x v="14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6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4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19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50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32"/>
    <x v="2"/>
    <n v="2"/>
    <n v="2"/>
    <n v="2"/>
    <n v="2"/>
    <n v="0"/>
    <n v="0"/>
    <n v="9975"/>
    <n v="0"/>
    <n v="9975"/>
    <n v="0"/>
    <n v="0"/>
    <n v="0"/>
    <n v="9975"/>
    <n v="2500"/>
    <n v="1"/>
    <n v="0.5"/>
    <n v="9975"/>
    <n v="4987.5"/>
    <n v="1"/>
    <n v="0"/>
  </r>
  <r>
    <s v="ENO"/>
    <s v="Encino Sales"/>
    <x v="25"/>
    <x v="1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2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2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25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3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79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4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5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20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2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3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2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2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28"/>
    <x v="2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30"/>
    <x v="2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31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80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33"/>
    <x v="2"/>
    <n v="2"/>
    <n v="2"/>
    <n v="1"/>
    <n v="1"/>
    <n v="0"/>
    <n v="0"/>
    <n v="15900"/>
    <n v="480"/>
    <n v="15420"/>
    <n v="0"/>
    <n v="0"/>
    <n v="0"/>
    <n v="15420"/>
    <n v="4000"/>
    <n v="1"/>
    <n v="1"/>
    <n v="15420"/>
    <n v="15420"/>
    <n v="1"/>
    <n v="0"/>
  </r>
  <r>
    <s v="ENO"/>
    <s v="Encino Sales"/>
    <x v="25"/>
    <x v="3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36"/>
    <x v="2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55"/>
    <x v="2"/>
    <n v="1"/>
    <n v="1"/>
    <n v="1"/>
    <n v="1"/>
    <n v="0"/>
    <n v="0"/>
    <n v="9975"/>
    <n v="300"/>
    <n v="9675"/>
    <n v="0"/>
    <n v="0"/>
    <n v="0"/>
    <n v="9675"/>
    <n v="2500"/>
    <n v="1"/>
    <n v="1"/>
    <n v="9675"/>
    <n v="9675"/>
    <n v="1"/>
    <n v="0"/>
  </r>
  <r>
    <s v="ENO"/>
    <s v="Encino Sales"/>
    <x v="25"/>
    <x v="7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7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2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7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3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40"/>
    <x v="2"/>
    <n v="2"/>
    <n v="1"/>
    <n v="0"/>
    <n v="0"/>
    <n v="0"/>
    <n v="0"/>
    <n v="0"/>
    <n v="0"/>
    <n v="0"/>
    <n v="-9975"/>
    <n v="-300"/>
    <n v="-9675"/>
    <n v="-9675"/>
    <n v="-2500"/>
    <n v="-1"/>
    <n v="0"/>
    <n v="9675"/>
    <n v="0"/>
    <n v="0"/>
    <n v="1"/>
  </r>
  <r>
    <s v="ENO"/>
    <s v="Encino Sales"/>
    <x v="25"/>
    <x v="10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4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42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43"/>
    <x v="2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56"/>
    <x v="2"/>
    <n v="2"/>
    <n v="1"/>
    <n v="1"/>
    <n v="0"/>
    <n v="1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9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44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84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5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5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4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4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6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5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13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57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5"/>
    <x v="9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1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6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114"/>
    <x v="2"/>
    <n v="1"/>
    <n v="0"/>
    <n v="0"/>
    <n v="0"/>
    <n v="0"/>
    <n v="1"/>
    <n v="7150"/>
    <n v="0"/>
    <n v="7150"/>
    <n v="0"/>
    <n v="0"/>
    <n v="0"/>
    <n v="7150"/>
    <n v="2500"/>
    <n v="1"/>
    <n v="0"/>
    <n v="7150"/>
    <n v="0"/>
    <n v="1"/>
    <n v="0"/>
  </r>
  <r>
    <s v="ENO"/>
    <s v="Encino Sales"/>
    <x v="26"/>
    <x v="14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1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13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14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15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70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1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6"/>
    <x v="44"/>
    <x v="2"/>
    <n v="1"/>
    <n v="1"/>
    <n v="1"/>
    <n v="1"/>
    <n v="0"/>
    <n v="0"/>
    <n v="14360"/>
    <n v="600"/>
    <n v="13760"/>
    <n v="0"/>
    <n v="0"/>
    <n v="0"/>
    <n v="13760"/>
    <n v="4000"/>
    <n v="1"/>
    <n v="1"/>
    <n v="13760"/>
    <n v="13760"/>
    <n v="1"/>
    <n v="0"/>
  </r>
  <r>
    <s v="ENO"/>
    <s v="Encino Sales"/>
    <x v="27"/>
    <x v="1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23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2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4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14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5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8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16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7"/>
    <x v="13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0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6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59"/>
    <x v="2"/>
    <n v="6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0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6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87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12"/>
    <x v="2"/>
    <n v="4"/>
    <n v="1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6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6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48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15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9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4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5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2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42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0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64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7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77"/>
    <x v="2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65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7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9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05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3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22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23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5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3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2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2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2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3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8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3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37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7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2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29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7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4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0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4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43"/>
    <x v="2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66"/>
    <x v="2"/>
    <n v="6"/>
    <n v="6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5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4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8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4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4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59"/>
    <x v="2"/>
    <n v="1"/>
    <n v="1"/>
    <n v="1"/>
    <n v="1"/>
    <n v="0"/>
    <n v="0"/>
    <n v="7000"/>
    <n v="0"/>
    <n v="7000"/>
    <n v="0"/>
    <n v="0"/>
    <n v="0"/>
    <n v="7000"/>
    <n v="2500"/>
    <n v="1"/>
    <n v="1"/>
    <n v="7000"/>
    <n v="7000"/>
    <n v="1"/>
    <n v="0"/>
  </r>
  <r>
    <s v="ENO"/>
    <s v="Encino Sales"/>
    <x v="28"/>
    <x v="140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8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51"/>
    <x v="2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16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56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5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8"/>
    <x v="9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0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0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8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7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3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67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79"/>
    <x v="3"/>
    <n v="1"/>
    <n v="1"/>
    <n v="1"/>
    <n v="1"/>
    <n v="0"/>
    <n v="0"/>
    <n v="7300"/>
    <n v="0"/>
    <n v="7300"/>
    <n v="0"/>
    <n v="0"/>
    <n v="0"/>
    <n v="7300"/>
    <n v="2500"/>
    <n v="1"/>
    <n v="1"/>
    <n v="7300"/>
    <n v="7300"/>
    <n v="1"/>
    <n v="0"/>
  </r>
  <r>
    <s v="ENO"/>
    <s v="Encino Sales"/>
    <x v="29"/>
    <x v="1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7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6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8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0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2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21"/>
    <x v="3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8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2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36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2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29"/>
    <x v="3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8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3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36"/>
    <x v="3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7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7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7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4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4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56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97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4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8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58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46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49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86"/>
    <x v="3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16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9"/>
    <x v="5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5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1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2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2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8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0"/>
    <x v="5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1"/>
    <x v="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1"/>
    <x v="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1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1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1"/>
    <x v="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1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2"/>
    <x v="13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3"/>
    <x v="10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3"/>
    <x v="124"/>
    <x v="4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3"/>
    <x v="14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4"/>
    <x v="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4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4"/>
    <x v="5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4"/>
    <x v="8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4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4"/>
    <x v="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5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5"/>
    <x v="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5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5"/>
    <x v="10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5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5"/>
    <x v="2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5"/>
    <x v="1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6"/>
    <x v="99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6"/>
    <x v="7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6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6"/>
    <x v="7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6"/>
    <x v="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6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7"/>
    <x v="1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7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7"/>
    <x v="11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7"/>
    <x v="13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7"/>
    <x v="12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7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7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8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9"/>
    <x v="7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9"/>
    <x v="158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39"/>
    <x v="4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1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2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1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2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8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0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08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5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5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0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1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61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1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8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87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7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34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34"/>
    <x v="3"/>
    <n v="2"/>
    <n v="2"/>
    <n v="1"/>
    <n v="1"/>
    <n v="0"/>
    <n v="0"/>
    <n v="14900"/>
    <n v="480"/>
    <n v="14420"/>
    <n v="0"/>
    <n v="0"/>
    <n v="0"/>
    <n v="14420"/>
    <n v="4000"/>
    <n v="1"/>
    <n v="1"/>
    <n v="14420"/>
    <n v="14420"/>
    <n v="1"/>
    <n v="0"/>
  </r>
  <r>
    <s v="ENO"/>
    <s v="Encino Sales"/>
    <x v="41"/>
    <x v="6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45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46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4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6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6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4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4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1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1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5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21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2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4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2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6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5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5"/>
    <x v="3"/>
    <n v="1"/>
    <n v="1"/>
    <n v="1"/>
    <n v="1"/>
    <n v="0"/>
    <n v="0"/>
    <n v="10500"/>
    <n v="300"/>
    <n v="10200"/>
    <n v="0"/>
    <n v="0"/>
    <n v="0"/>
    <n v="10200"/>
    <n v="2500"/>
    <n v="1"/>
    <n v="1"/>
    <n v="10200"/>
    <n v="10200"/>
    <n v="1"/>
    <n v="0"/>
  </r>
  <r>
    <s v="ENO"/>
    <s v="Encino Sales"/>
    <x v="41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7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7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7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2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5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54"/>
    <x v="3"/>
    <n v="4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8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81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81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36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37"/>
    <x v="3"/>
    <n v="1"/>
    <n v="1"/>
    <n v="1"/>
    <n v="1"/>
    <n v="0"/>
    <n v="0"/>
    <n v="14900"/>
    <n v="480"/>
    <n v="14420"/>
    <n v="0"/>
    <n v="0"/>
    <n v="0"/>
    <n v="14420"/>
    <n v="4000"/>
    <n v="1"/>
    <n v="1"/>
    <n v="14420"/>
    <n v="14420"/>
    <n v="1"/>
    <n v="0"/>
  </r>
  <r>
    <s v="ENO"/>
    <s v="Encino Sales"/>
    <x v="41"/>
    <x v="2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29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80"/>
    <x v="3"/>
    <n v="3"/>
    <n v="1"/>
    <n v="1"/>
    <n v="1"/>
    <n v="0"/>
    <n v="1"/>
    <n v="7000"/>
    <n v="0"/>
    <n v="7000"/>
    <n v="0"/>
    <n v="0"/>
    <n v="0"/>
    <n v="7000"/>
    <n v="2500"/>
    <n v="1"/>
    <n v="1"/>
    <n v="7000"/>
    <n v="7000"/>
    <n v="1"/>
    <n v="0"/>
  </r>
  <r>
    <s v="ENO"/>
    <s v="Encino Sales"/>
    <x v="41"/>
    <x v="3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33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3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3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37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2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7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3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7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28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3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30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1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3"/>
    <x v="3"/>
    <n v="3"/>
    <n v="3"/>
    <n v="1"/>
    <n v="1"/>
    <n v="0"/>
    <n v="0"/>
    <n v="9975"/>
    <n v="375"/>
    <n v="9600"/>
    <n v="0"/>
    <n v="0"/>
    <n v="0"/>
    <n v="9600"/>
    <n v="2500"/>
    <n v="1"/>
    <n v="1"/>
    <n v="9600"/>
    <n v="9600"/>
    <n v="1"/>
    <n v="0"/>
  </r>
  <r>
    <s v="ENO"/>
    <s v="Encino Sales"/>
    <x v="41"/>
    <x v="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5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58"/>
    <x v="3"/>
    <n v="1"/>
    <n v="1"/>
    <n v="1"/>
    <n v="1"/>
    <n v="0"/>
    <n v="0"/>
    <n v="7100"/>
    <n v="0"/>
    <n v="7100"/>
    <n v="0"/>
    <n v="0"/>
    <n v="0"/>
    <n v="7100"/>
    <n v="2500"/>
    <n v="1"/>
    <n v="1"/>
    <n v="7100"/>
    <n v="7100"/>
    <n v="1"/>
    <n v="0"/>
  </r>
  <r>
    <s v="ENO"/>
    <s v="Encino Sales"/>
    <x v="41"/>
    <x v="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8"/>
    <x v="3"/>
    <n v="4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9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4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50"/>
    <x v="3"/>
    <n v="4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5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6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5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5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13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1"/>
    <x v="9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2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2"/>
    <x v="3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2"/>
    <x v="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0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6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8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62"/>
    <x v="3"/>
    <n v="1"/>
    <n v="1"/>
    <n v="1"/>
    <n v="1"/>
    <n v="0"/>
    <n v="0"/>
    <n v="7000"/>
    <n v="0"/>
    <n v="7000"/>
    <n v="0"/>
    <n v="0"/>
    <n v="0"/>
    <n v="7000"/>
    <n v="2500"/>
    <n v="1"/>
    <n v="1"/>
    <n v="7000"/>
    <n v="7000"/>
    <n v="1"/>
    <n v="0"/>
  </r>
  <r>
    <s v="ENO"/>
    <s v="Encino Sales"/>
    <x v="43"/>
    <x v="6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6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6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94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16"/>
    <x v="3"/>
    <n v="3"/>
    <n v="3"/>
    <n v="3"/>
    <n v="3"/>
    <n v="0"/>
    <n v="0"/>
    <n v="10435"/>
    <n v="0"/>
    <n v="10435"/>
    <n v="0"/>
    <n v="0"/>
    <n v="0"/>
    <n v="10435"/>
    <n v="2500"/>
    <n v="1"/>
    <n v="0.3333"/>
    <n v="10435"/>
    <n v="3478.33"/>
    <n v="1"/>
    <n v="0"/>
  </r>
  <r>
    <s v="ENO"/>
    <s v="Encino Sales"/>
    <x v="43"/>
    <x v="11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23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3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7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7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2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29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7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6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30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3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0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4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66"/>
    <x v="3"/>
    <n v="6"/>
    <n v="4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16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47"/>
    <x v="3"/>
    <n v="0"/>
    <n v="0"/>
    <n v="0"/>
    <n v="0"/>
    <n v="0"/>
    <n v="0"/>
    <n v="7150"/>
    <n v="0"/>
    <n v="7150"/>
    <n v="0"/>
    <n v="0"/>
    <n v="0"/>
    <n v="7150"/>
    <n v="2500"/>
    <n v="1"/>
    <n v="0"/>
    <n v="7150"/>
    <n v="0"/>
    <n v="1"/>
    <n v="0"/>
  </r>
  <r>
    <s v="ENO"/>
    <s v="Encino Sales"/>
    <x v="43"/>
    <x v="15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5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3"/>
    <x v="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9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1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1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7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1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1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2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24"/>
    <x v="2"/>
    <n v="3"/>
    <n v="3"/>
    <n v="2"/>
    <n v="2"/>
    <n v="0"/>
    <n v="0"/>
    <n v="0"/>
    <n v="0"/>
    <n v="0"/>
    <n v="-12090"/>
    <n v="-360"/>
    <n v="-11730"/>
    <n v="-11730"/>
    <n v="-3000"/>
    <n v="-1"/>
    <n v="-0.5"/>
    <n v="11730"/>
    <n v="-5865"/>
    <n v="0"/>
    <n v="1"/>
  </r>
  <r>
    <s v="ENO"/>
    <s v="Encino Sales"/>
    <x v="44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1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139"/>
    <x v="2"/>
    <n v="3"/>
    <n v="2"/>
    <n v="2"/>
    <n v="2"/>
    <n v="0"/>
    <n v="1"/>
    <n v="12090"/>
    <n v="360"/>
    <n v="11730"/>
    <n v="0"/>
    <n v="0"/>
    <n v="0"/>
    <n v="11730"/>
    <n v="3000"/>
    <n v="1"/>
    <n v="0.5"/>
    <n v="11730"/>
    <n v="5865"/>
    <n v="1"/>
    <n v="0"/>
  </r>
  <r>
    <s v="ENO"/>
    <s v="Encino Sales"/>
    <x v="44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16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4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4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49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159"/>
    <x v="2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1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5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8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5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54"/>
    <x v="2"/>
    <n v="0"/>
    <n v="0"/>
    <n v="0"/>
    <n v="0"/>
    <n v="0"/>
    <n v="0"/>
    <n v="7150"/>
    <n v="0"/>
    <n v="7150"/>
    <n v="0"/>
    <n v="0"/>
    <n v="0"/>
    <n v="7150"/>
    <n v="2500"/>
    <n v="1"/>
    <n v="0"/>
    <n v="7150"/>
    <n v="0"/>
    <n v="1"/>
    <n v="0"/>
  </r>
  <r>
    <s v="ENO"/>
    <s v="Encino Sales"/>
    <x v="44"/>
    <x v="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4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5"/>
    <x v="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5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5"/>
    <x v="5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5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7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6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65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6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9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2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32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2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42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0"/>
    <x v="0"/>
    <n v="1"/>
    <n v="1"/>
    <n v="1"/>
    <n v="1"/>
    <n v="0"/>
    <n v="0"/>
    <n v="19700"/>
    <n v="654"/>
    <n v="19046"/>
    <n v="0"/>
    <n v="0"/>
    <n v="0"/>
    <n v="19046"/>
    <n v="12712"/>
    <n v="1"/>
    <n v="1"/>
    <n v="19046"/>
    <n v="19046"/>
    <n v="1"/>
    <n v="0"/>
  </r>
  <r>
    <s v="ENO"/>
    <s v="Encino Sales"/>
    <x v="0"/>
    <x v="12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4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25"/>
    <x v="0"/>
    <n v="1"/>
    <n v="1"/>
    <n v="1"/>
    <n v="1"/>
    <n v="0"/>
    <n v="0"/>
    <n v="10200"/>
    <n v="0"/>
    <n v="10200"/>
    <n v="0"/>
    <n v="0"/>
    <n v="0"/>
    <n v="10200"/>
    <n v="4928"/>
    <n v="1"/>
    <n v="1"/>
    <n v="10200"/>
    <n v="10200"/>
    <n v="1"/>
    <n v="0"/>
  </r>
  <r>
    <s v="ENO"/>
    <s v="Encino Sales"/>
    <x v="0"/>
    <x v="14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3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7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77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0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2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2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3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7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2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3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0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167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0"/>
    <x v="5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6"/>
    <x v="11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6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6"/>
    <x v="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6"/>
    <x v="6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6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6"/>
    <x v="1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6"/>
    <x v="12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6"/>
    <x v="12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6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6"/>
    <x v="10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6"/>
    <x v="4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5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59"/>
    <x v="2"/>
    <n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170"/>
    <x v="2"/>
    <n v="0"/>
    <n v="0"/>
    <n v="0"/>
    <n v="0"/>
    <n v="0"/>
    <n v="0"/>
    <n v="0"/>
    <n v="0"/>
    <n v="0"/>
    <n v="-14500"/>
    <n v="-375"/>
    <n v="-14125"/>
    <n v="-14125"/>
    <n v="-2500"/>
    <n v="-1"/>
    <n v="0"/>
    <n v="14125"/>
    <n v="0"/>
    <n v="0"/>
    <n v="1"/>
  </r>
  <r>
    <s v="ENO"/>
    <s v="Encino Sales"/>
    <x v="47"/>
    <x v="109"/>
    <x v="2"/>
    <n v="2"/>
    <n v="2"/>
    <n v="1"/>
    <n v="1"/>
    <n v="0"/>
    <n v="0"/>
    <n v="14520"/>
    <n v="480"/>
    <n v="14040"/>
    <n v="0"/>
    <n v="0"/>
    <n v="0"/>
    <n v="14040"/>
    <n v="4000"/>
    <n v="1"/>
    <n v="1"/>
    <n v="14040"/>
    <n v="14040"/>
    <n v="1"/>
    <n v="0"/>
  </r>
  <r>
    <s v="ENO"/>
    <s v="Encino Sales"/>
    <x v="47"/>
    <x v="11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171"/>
    <x v="2"/>
    <n v="0"/>
    <n v="0"/>
    <n v="0"/>
    <n v="0"/>
    <n v="0"/>
    <n v="0"/>
    <n v="0"/>
    <n v="0"/>
    <n v="0"/>
    <n v="-14520"/>
    <n v="-480"/>
    <n v="-14040"/>
    <n v="-14040"/>
    <n v="-4000"/>
    <n v="-1"/>
    <n v="0"/>
    <n v="14040"/>
    <n v="0"/>
    <n v="0"/>
    <n v="1"/>
  </r>
  <r>
    <s v="ENO"/>
    <s v="Encino Sales"/>
    <x v="47"/>
    <x v="16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8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2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2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31"/>
    <x v="2"/>
    <n v="0"/>
    <n v="0"/>
    <n v="0"/>
    <n v="0"/>
    <n v="0"/>
    <n v="0"/>
    <n v="7149"/>
    <n v="0"/>
    <n v="7149"/>
    <n v="0"/>
    <n v="0"/>
    <n v="0"/>
    <n v="7149"/>
    <n v="2500"/>
    <n v="1"/>
    <n v="0"/>
    <n v="7149"/>
    <n v="0"/>
    <n v="1"/>
    <n v="0"/>
  </r>
  <r>
    <s v="ENO"/>
    <s v="Encino Sales"/>
    <x v="47"/>
    <x v="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1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7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1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39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4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4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9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16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4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48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1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1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50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8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51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16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5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57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7"/>
    <x v="9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0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6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5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0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1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2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6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11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4"/>
    <x v="2"/>
    <n v="1"/>
    <n v="1"/>
    <n v="1"/>
    <n v="1"/>
    <n v="0"/>
    <n v="0"/>
    <n v="15900"/>
    <n v="980"/>
    <n v="14920"/>
    <n v="0"/>
    <n v="0"/>
    <n v="0"/>
    <n v="14920"/>
    <n v="4000"/>
    <n v="1"/>
    <n v="1"/>
    <n v="14920"/>
    <n v="14920"/>
    <n v="1"/>
    <n v="0"/>
  </r>
  <r>
    <s v="ENO"/>
    <s v="Encino Sales"/>
    <x v="48"/>
    <x v="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8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99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6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76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34"/>
    <x v="2"/>
    <n v="3"/>
    <n v="3"/>
    <n v="1"/>
    <n v="1"/>
    <n v="0"/>
    <n v="0"/>
    <n v="25450"/>
    <n v="900"/>
    <n v="24550"/>
    <n v="0"/>
    <n v="0"/>
    <n v="0"/>
    <n v="24550"/>
    <n v="7500"/>
    <n v="1"/>
    <n v="1"/>
    <n v="24550"/>
    <n v="24550"/>
    <n v="1"/>
    <n v="0"/>
  </r>
  <r>
    <s v="ENO"/>
    <s v="Encino Sales"/>
    <x v="48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1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6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65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6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8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66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14"/>
    <x v="2"/>
    <n v="6"/>
    <n v="5"/>
    <n v="4"/>
    <n v="4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4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41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5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2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32"/>
    <x v="2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5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52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23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2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4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2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6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3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79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4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6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77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6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78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7"/>
    <x v="2"/>
    <n v="0"/>
    <n v="0"/>
    <n v="0"/>
    <n v="0"/>
    <n v="0"/>
    <n v="0"/>
    <n v="7053"/>
    <n v="0"/>
    <n v="7053"/>
    <n v="0"/>
    <n v="0"/>
    <n v="0"/>
    <n v="7053"/>
    <n v="2500"/>
    <n v="1"/>
    <n v="0"/>
    <n v="7053"/>
    <n v="0"/>
    <n v="1"/>
    <n v="0"/>
  </r>
  <r>
    <s v="ENO"/>
    <s v="Encino Sales"/>
    <x v="48"/>
    <x v="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05"/>
    <x v="2"/>
    <n v="5"/>
    <n v="5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2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2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2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8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2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81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3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25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38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3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80"/>
    <x v="2"/>
    <n v="3"/>
    <n v="3"/>
    <n v="2"/>
    <n v="2"/>
    <n v="0"/>
    <n v="0"/>
    <n v="10900"/>
    <n v="300"/>
    <n v="10600"/>
    <n v="0"/>
    <n v="0"/>
    <n v="0"/>
    <n v="10600"/>
    <n v="2500"/>
    <n v="1"/>
    <n v="0.5"/>
    <n v="10600"/>
    <n v="5300"/>
    <n v="1"/>
    <n v="0"/>
  </r>
  <r>
    <s v="ENO"/>
    <s v="Encino Sales"/>
    <x v="48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3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7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3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55"/>
    <x v="2"/>
    <n v="3"/>
    <n v="3"/>
    <n v="1"/>
    <n v="1"/>
    <n v="0"/>
    <n v="0"/>
    <n v="14900"/>
    <n v="480"/>
    <n v="14420"/>
    <n v="0"/>
    <n v="0"/>
    <n v="0"/>
    <n v="14420"/>
    <n v="4000"/>
    <n v="1"/>
    <n v="1"/>
    <n v="14420"/>
    <n v="14420"/>
    <n v="1"/>
    <n v="0"/>
  </r>
  <r>
    <s v="ENO"/>
    <s v="Encino Sales"/>
    <x v="48"/>
    <x v="127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72"/>
    <x v="2"/>
    <n v="3"/>
    <n v="2"/>
    <n v="1"/>
    <n v="0"/>
    <n v="0"/>
    <n v="0"/>
    <n v="0"/>
    <n v="0"/>
    <n v="0"/>
    <n v="-14900"/>
    <n v="-480"/>
    <n v="-14420"/>
    <n v="-14420"/>
    <n v="-4000"/>
    <n v="-1"/>
    <n v="0"/>
    <n v="14420"/>
    <n v="0"/>
    <n v="0"/>
    <n v="1"/>
  </r>
  <r>
    <s v="ENO"/>
    <s v="Encino Sales"/>
    <x v="48"/>
    <x v="3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73"/>
    <x v="2"/>
    <n v="6"/>
    <n v="4"/>
    <n v="3"/>
    <n v="3"/>
    <n v="0"/>
    <n v="1"/>
    <n v="15900"/>
    <n v="660"/>
    <n v="15240"/>
    <n v="0"/>
    <n v="0"/>
    <n v="0"/>
    <n v="15240"/>
    <n v="5500"/>
    <n v="1"/>
    <n v="0.3333"/>
    <n v="15240"/>
    <n v="5080"/>
    <n v="1"/>
    <n v="0"/>
  </r>
  <r>
    <s v="ENO"/>
    <s v="Encino Sales"/>
    <x v="48"/>
    <x v="74"/>
    <x v="2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28"/>
    <x v="2"/>
    <n v="3"/>
    <n v="3"/>
    <n v="3"/>
    <n v="3"/>
    <n v="0"/>
    <n v="0"/>
    <n v="20875"/>
    <n v="600"/>
    <n v="20275"/>
    <n v="0"/>
    <n v="0"/>
    <n v="0"/>
    <n v="20275"/>
    <n v="5000"/>
    <n v="2"/>
    <n v="0.6667"/>
    <n v="10137.5"/>
    <n v="6758.33"/>
    <n v="2"/>
    <n v="0"/>
  </r>
  <r>
    <s v="ENO"/>
    <s v="Encino Sales"/>
    <x v="48"/>
    <x v="129"/>
    <x v="2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7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3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40"/>
    <x v="2"/>
    <n v="3"/>
    <n v="3"/>
    <n v="0"/>
    <n v="0"/>
    <n v="0"/>
    <n v="0"/>
    <n v="0"/>
    <n v="0"/>
    <n v="0"/>
    <n v="-15900"/>
    <n v="-660"/>
    <n v="-15240"/>
    <n v="-15240"/>
    <n v="-5500"/>
    <n v="-1"/>
    <n v="0"/>
    <n v="15240"/>
    <n v="0"/>
    <n v="0"/>
    <n v="1"/>
  </r>
  <r>
    <s v="ENO"/>
    <s v="Encino Sales"/>
    <x v="48"/>
    <x v="16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01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41"/>
    <x v="2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43"/>
    <x v="2"/>
    <n v="4"/>
    <n v="1"/>
    <n v="1"/>
    <n v="1"/>
    <n v="0"/>
    <n v="1"/>
    <n v="0"/>
    <n v="0"/>
    <n v="0"/>
    <n v="-10900"/>
    <n v="-300"/>
    <n v="-10600"/>
    <n v="-10600"/>
    <n v="-2500"/>
    <n v="-1"/>
    <n v="-1"/>
    <n v="10600"/>
    <n v="-10600"/>
    <n v="0"/>
    <n v="1"/>
  </r>
  <r>
    <s v="ENO"/>
    <s v="Encino Sales"/>
    <x v="48"/>
    <x v="156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9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44"/>
    <x v="2"/>
    <n v="6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67"/>
    <x v="2"/>
    <n v="0"/>
    <n v="0"/>
    <n v="0"/>
    <n v="0"/>
    <n v="0"/>
    <n v="0"/>
    <n v="7000"/>
    <n v="0"/>
    <n v="7000"/>
    <n v="0"/>
    <n v="0"/>
    <n v="0"/>
    <n v="7000"/>
    <n v="2500"/>
    <n v="1"/>
    <n v="0"/>
    <n v="7000"/>
    <n v="0"/>
    <n v="1"/>
    <n v="0"/>
  </r>
  <r>
    <s v="ENO"/>
    <s v="Encino Sales"/>
    <x v="48"/>
    <x v="45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4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48"/>
    <x v="2"/>
    <n v="5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49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4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5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5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16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5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5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5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5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8"/>
    <x v="9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9"/>
    <x v="15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9"/>
    <x v="8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9"/>
    <x v="2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9"/>
    <x v="81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9"/>
    <x v="13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9"/>
    <x v="26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62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0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5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5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8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9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7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34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6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6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65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46"/>
    <x v="4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4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6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94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18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2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24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3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2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2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72"/>
    <x v="4"/>
    <n v="0"/>
    <n v="0"/>
    <n v="0"/>
    <n v="0"/>
    <n v="0"/>
    <n v="0"/>
    <n v="0"/>
    <n v="0"/>
    <n v="0"/>
    <n v="-14900"/>
    <n v="-600"/>
    <n v="-14300"/>
    <n v="-14300"/>
    <n v="-4000"/>
    <n v="-1"/>
    <n v="0"/>
    <n v="14300"/>
    <n v="0"/>
    <n v="0"/>
    <n v="1"/>
  </r>
  <r>
    <s v="ENO"/>
    <s v="Encino Sales"/>
    <x v="50"/>
    <x v="144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79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6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77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6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78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8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54"/>
    <x v="4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8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2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37"/>
    <x v="4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2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34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3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38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40"/>
    <x v="4"/>
    <n v="0"/>
    <n v="0"/>
    <n v="0"/>
    <n v="0"/>
    <n v="0"/>
    <n v="0"/>
    <n v="23925"/>
    <n v="900"/>
    <n v="23025"/>
    <n v="0"/>
    <n v="0"/>
    <n v="0"/>
    <n v="23025"/>
    <n v="7500"/>
    <n v="1"/>
    <n v="0"/>
    <n v="23025"/>
    <n v="0"/>
    <n v="1"/>
    <n v="0"/>
  </r>
  <r>
    <s v="ENO"/>
    <s v="Encino Sales"/>
    <x v="50"/>
    <x v="16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4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5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14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5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0"/>
    <x v="9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6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"/>
    <x v="2"/>
    <n v="1"/>
    <n v="0"/>
    <n v="0"/>
    <n v="0"/>
    <n v="0"/>
    <n v="1"/>
    <n v="9975"/>
    <n v="375"/>
    <n v="9600"/>
    <n v="0"/>
    <n v="0"/>
    <n v="0"/>
    <n v="9600"/>
    <n v="2500"/>
    <n v="1"/>
    <n v="0"/>
    <n v="9600"/>
    <n v="0"/>
    <n v="1"/>
    <n v="0"/>
  </r>
  <r>
    <s v="ENO"/>
    <s v="Encino Sales"/>
    <x v="51"/>
    <x v="161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6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63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93"/>
    <x v="2"/>
    <n v="0"/>
    <n v="0"/>
    <n v="0"/>
    <n v="0"/>
    <n v="0"/>
    <n v="0"/>
    <n v="0"/>
    <n v="0"/>
    <n v="0"/>
    <n v="-10490"/>
    <n v="-375"/>
    <n v="-10115"/>
    <n v="-10115"/>
    <n v="-2500"/>
    <n v="-1"/>
    <n v="0"/>
    <n v="10115"/>
    <n v="0"/>
    <n v="0"/>
    <n v="1"/>
  </r>
  <r>
    <s v="ENO"/>
    <s v="Encino Sales"/>
    <x v="51"/>
    <x v="1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8"/>
    <x v="2"/>
    <n v="2"/>
    <n v="2"/>
    <n v="1"/>
    <n v="1"/>
    <n v="0"/>
    <n v="0"/>
    <n v="14900"/>
    <n v="600"/>
    <n v="14300"/>
    <n v="0"/>
    <n v="0"/>
    <n v="0"/>
    <n v="14300"/>
    <n v="4000"/>
    <n v="1"/>
    <n v="1"/>
    <n v="14300"/>
    <n v="14300"/>
    <n v="1"/>
    <n v="0"/>
  </r>
  <r>
    <s v="ENO"/>
    <s v="Encino Sales"/>
    <x v="51"/>
    <x v="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4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15"/>
    <x v="2"/>
    <n v="2"/>
    <n v="1"/>
    <n v="1"/>
    <n v="1"/>
    <n v="0"/>
    <n v="1"/>
    <n v="10490"/>
    <n v="375"/>
    <n v="10115"/>
    <n v="0"/>
    <n v="0"/>
    <n v="0"/>
    <n v="10115"/>
    <n v="2500"/>
    <n v="1"/>
    <n v="1"/>
    <n v="10115"/>
    <n v="10115"/>
    <n v="1"/>
    <n v="0"/>
  </r>
  <r>
    <s v="ENO"/>
    <s v="Encino Sales"/>
    <x v="51"/>
    <x v="94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1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50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2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2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25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4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73"/>
    <x v="2"/>
    <n v="0"/>
    <n v="0"/>
    <n v="0"/>
    <n v="0"/>
    <n v="0"/>
    <n v="0"/>
    <n v="0"/>
    <n v="0"/>
    <n v="0"/>
    <n v="-7980"/>
    <n v="-375"/>
    <n v="-7605"/>
    <n v="-7605"/>
    <n v="-2500"/>
    <n v="-1"/>
    <n v="0"/>
    <n v="7605"/>
    <n v="0"/>
    <n v="0"/>
    <n v="1"/>
  </r>
  <r>
    <s v="ENO"/>
    <s v="Encino Sales"/>
    <x v="51"/>
    <x v="8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24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8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3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80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3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3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4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16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4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1"/>
    <x v="57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0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58"/>
    <x v="3"/>
    <n v="4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5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09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1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8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87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1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6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7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76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3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63"/>
    <x v="3"/>
    <n v="2"/>
    <n v="2"/>
    <n v="2"/>
    <n v="2"/>
    <n v="0"/>
    <n v="0"/>
    <n v="7000"/>
    <n v="0"/>
    <n v="7000"/>
    <n v="0"/>
    <n v="0"/>
    <n v="0"/>
    <n v="7000"/>
    <n v="2500"/>
    <n v="1"/>
    <n v="0.5"/>
    <n v="7000"/>
    <n v="3500"/>
    <n v="1"/>
    <n v="0"/>
  </r>
  <r>
    <s v="ENO"/>
    <s v="Encino Sales"/>
    <x v="52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6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6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6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88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66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67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4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15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69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9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1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2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21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22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70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4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2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26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4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1"/>
    <x v="3"/>
    <n v="0"/>
    <n v="0"/>
    <n v="0"/>
    <n v="0"/>
    <n v="0"/>
    <n v="0"/>
    <n v="7053"/>
    <n v="0"/>
    <n v="7053"/>
    <n v="0"/>
    <n v="0"/>
    <n v="0"/>
    <n v="7053"/>
    <n v="2500"/>
    <n v="1"/>
    <n v="0"/>
    <n v="7053"/>
    <n v="0"/>
    <n v="1"/>
    <n v="0"/>
  </r>
  <r>
    <s v="ENO"/>
    <s v="Encino Sales"/>
    <x v="52"/>
    <x v="1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7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53"/>
    <x v="3"/>
    <n v="3"/>
    <n v="3"/>
    <n v="2"/>
    <n v="2"/>
    <n v="0"/>
    <n v="0"/>
    <n v="10300"/>
    <n v="300"/>
    <n v="10000"/>
    <n v="0"/>
    <n v="0"/>
    <n v="0"/>
    <n v="10000"/>
    <n v="2500"/>
    <n v="1"/>
    <n v="0.5"/>
    <n v="10000"/>
    <n v="5000"/>
    <n v="1"/>
    <n v="0"/>
  </r>
  <r>
    <s v="ENO"/>
    <s v="Encino Sales"/>
    <x v="52"/>
    <x v="1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6"/>
    <x v="3"/>
    <n v="1"/>
    <n v="1"/>
    <n v="1"/>
    <n v="1"/>
    <n v="0"/>
    <n v="0"/>
    <n v="9500"/>
    <n v="300"/>
    <n v="9200"/>
    <n v="0"/>
    <n v="0"/>
    <n v="0"/>
    <n v="9200"/>
    <n v="2500"/>
    <n v="1"/>
    <n v="1"/>
    <n v="9200"/>
    <n v="9200"/>
    <n v="1"/>
    <n v="0"/>
  </r>
  <r>
    <s v="ENO"/>
    <s v="Encino Sales"/>
    <x v="52"/>
    <x v="1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8"/>
    <x v="3"/>
    <n v="1"/>
    <n v="1"/>
    <n v="0"/>
    <n v="0"/>
    <n v="0"/>
    <n v="0"/>
    <n v="0"/>
    <n v="0"/>
    <n v="0"/>
    <n v="-10300"/>
    <n v="-300"/>
    <n v="-10000"/>
    <n v="-10000"/>
    <n v="-2500"/>
    <n v="-1"/>
    <n v="0"/>
    <n v="10000"/>
    <n v="0"/>
    <n v="0"/>
    <n v="1"/>
  </r>
  <r>
    <s v="ENO"/>
    <s v="Encino Sales"/>
    <x v="52"/>
    <x v="19"/>
    <x v="3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21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22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5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2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8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36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26"/>
    <x v="3"/>
    <n v="1"/>
    <n v="0"/>
    <n v="0"/>
    <n v="0"/>
    <n v="0"/>
    <n v="0"/>
    <n v="10145"/>
    <n v="300"/>
    <n v="9845"/>
    <n v="0"/>
    <n v="0"/>
    <n v="0"/>
    <n v="9845"/>
    <n v="2500"/>
    <n v="1"/>
    <n v="0"/>
    <n v="9845"/>
    <n v="0"/>
    <n v="1"/>
    <n v="0"/>
  </r>
  <r>
    <s v="ENO"/>
    <s v="Encino Sales"/>
    <x v="52"/>
    <x v="27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2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31"/>
    <x v="3"/>
    <n v="2"/>
    <n v="1"/>
    <n v="1"/>
    <n v="1"/>
    <n v="0"/>
    <n v="1"/>
    <n v="7053"/>
    <n v="0"/>
    <n v="7053"/>
    <n v="0"/>
    <n v="0"/>
    <n v="0"/>
    <n v="7053"/>
    <n v="2500"/>
    <n v="1"/>
    <n v="1"/>
    <n v="7053"/>
    <n v="7053"/>
    <n v="1"/>
    <n v="0"/>
  </r>
  <r>
    <s v="ENO"/>
    <s v="Encino Sales"/>
    <x v="52"/>
    <x v="8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32"/>
    <x v="3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3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3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3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7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3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5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7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38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73"/>
    <x v="3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29"/>
    <x v="3"/>
    <n v="2"/>
    <n v="2"/>
    <n v="2"/>
    <n v="2"/>
    <n v="0"/>
    <n v="0"/>
    <n v="7000"/>
    <n v="0"/>
    <n v="7000"/>
    <n v="0"/>
    <n v="0"/>
    <n v="0"/>
    <n v="7000"/>
    <n v="2500"/>
    <n v="1"/>
    <n v="0.5"/>
    <n v="7000"/>
    <n v="3500"/>
    <n v="1"/>
    <n v="0"/>
  </r>
  <r>
    <s v="ENO"/>
    <s v="Encino Sales"/>
    <x v="52"/>
    <x v="39"/>
    <x v="3"/>
    <n v="4"/>
    <n v="3"/>
    <n v="2"/>
    <n v="2"/>
    <n v="0"/>
    <n v="1"/>
    <n v="14900"/>
    <n v="480"/>
    <n v="14420"/>
    <n v="0"/>
    <n v="0"/>
    <n v="0"/>
    <n v="14420"/>
    <n v="4000"/>
    <n v="1"/>
    <n v="0.5"/>
    <n v="14420"/>
    <n v="7210"/>
    <n v="1"/>
    <n v="0"/>
  </r>
  <r>
    <s v="ENO"/>
    <s v="Encino Sales"/>
    <x v="52"/>
    <x v="40"/>
    <x v="3"/>
    <n v="7"/>
    <n v="6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69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3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01"/>
    <x v="3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41"/>
    <x v="3"/>
    <n v="3"/>
    <n v="3"/>
    <n v="1"/>
    <n v="1"/>
    <n v="0"/>
    <n v="0"/>
    <n v="0"/>
    <n v="0"/>
    <n v="0"/>
    <n v="-7000"/>
    <n v="0"/>
    <n v="-7000"/>
    <n v="-7000"/>
    <n v="-2500"/>
    <n v="-1"/>
    <n v="-1"/>
    <n v="7000"/>
    <n v="-7000"/>
    <n v="0"/>
    <n v="1"/>
  </r>
  <r>
    <s v="ENO"/>
    <s v="Encino Sales"/>
    <x v="52"/>
    <x v="4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43"/>
    <x v="3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6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97"/>
    <x v="3"/>
    <n v="3"/>
    <n v="3"/>
    <n v="2"/>
    <n v="2"/>
    <n v="0"/>
    <n v="0"/>
    <n v="0"/>
    <n v="0"/>
    <n v="0"/>
    <n v="-7000"/>
    <n v="0"/>
    <n v="-7000"/>
    <n v="-7000"/>
    <n v="-2500"/>
    <n v="-1"/>
    <n v="-0.5"/>
    <n v="7000"/>
    <n v="-3500"/>
    <n v="0"/>
    <n v="1"/>
  </r>
  <r>
    <s v="ENO"/>
    <s v="Encino Sales"/>
    <x v="52"/>
    <x v="44"/>
    <x v="3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4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4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49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1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5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85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86"/>
    <x v="3"/>
    <n v="2"/>
    <n v="1"/>
    <n v="1"/>
    <n v="1"/>
    <n v="0"/>
    <n v="0"/>
    <n v="14590"/>
    <n v="480"/>
    <n v="14110"/>
    <n v="0"/>
    <n v="0"/>
    <n v="0"/>
    <n v="14110"/>
    <n v="4000"/>
    <n v="1"/>
    <n v="1"/>
    <n v="14110"/>
    <n v="14110"/>
    <n v="1"/>
    <n v="0"/>
  </r>
  <r>
    <s v="ENO"/>
    <s v="Encino Sales"/>
    <x v="52"/>
    <x v="5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53"/>
    <x v="3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54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2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3"/>
    <x v="174"/>
    <x v="3"/>
    <n v="0"/>
    <n v="0"/>
    <n v="0"/>
    <n v="0"/>
    <n v="0"/>
    <n v="0"/>
    <n v="0"/>
    <n v="0"/>
    <n v="0"/>
    <n v="-7980"/>
    <n v="-375"/>
    <n v="-7605"/>
    <n v="-7605"/>
    <n v="-2500"/>
    <n v="-1"/>
    <n v="0"/>
    <n v="7605"/>
    <n v="0"/>
    <n v="0"/>
    <n v="1"/>
  </r>
  <r>
    <s v="ENO"/>
    <s v="Encino Sales"/>
    <x v="54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4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4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4"/>
    <x v="117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4"/>
    <x v="11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4"/>
    <x v="1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08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6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5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59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09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6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1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8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87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12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61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99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76"/>
    <x v="3"/>
    <n v="1"/>
    <n v="1"/>
    <n v="1"/>
    <n v="1"/>
    <n v="0"/>
    <n v="0"/>
    <n v="7123"/>
    <n v="0"/>
    <n v="7123"/>
    <n v="0"/>
    <n v="0"/>
    <n v="0"/>
    <n v="7123"/>
    <n v="2500"/>
    <n v="1"/>
    <n v="1"/>
    <n v="7123"/>
    <n v="7123"/>
    <n v="1"/>
    <n v="0"/>
  </r>
  <r>
    <s v="ENO"/>
    <s v="Encino Sales"/>
    <x v="55"/>
    <x v="134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6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1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45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6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6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9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46"/>
    <x v="3"/>
    <n v="3"/>
    <n v="2"/>
    <n v="2"/>
    <n v="2"/>
    <n v="0"/>
    <n v="1"/>
    <n v="9975"/>
    <n v="375"/>
    <n v="9600"/>
    <n v="0"/>
    <n v="0"/>
    <n v="0"/>
    <n v="9600"/>
    <n v="2500"/>
    <n v="1"/>
    <n v="0.5"/>
    <n v="9600"/>
    <n v="4800"/>
    <n v="1"/>
    <n v="0"/>
  </r>
  <r>
    <s v="ENO"/>
    <s v="Encino Sales"/>
    <x v="55"/>
    <x v="16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66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15"/>
    <x v="3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5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2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2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43"/>
    <x v="3"/>
    <n v="2"/>
    <n v="2"/>
    <n v="2"/>
    <n v="2"/>
    <n v="0"/>
    <n v="0"/>
    <n v="12500"/>
    <n v="375"/>
    <n v="12125"/>
    <n v="0"/>
    <n v="0"/>
    <n v="0"/>
    <n v="12125"/>
    <n v="2500"/>
    <n v="1"/>
    <n v="0.5"/>
    <n v="12125"/>
    <n v="6062.5"/>
    <n v="1"/>
    <n v="0"/>
  </r>
  <r>
    <s v="ENO"/>
    <s v="Encino Sales"/>
    <x v="55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6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7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4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65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7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8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3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23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73"/>
    <x v="3"/>
    <n v="0"/>
    <n v="0"/>
    <n v="0"/>
    <n v="0"/>
    <n v="0"/>
    <n v="0"/>
    <n v="0"/>
    <n v="0"/>
    <n v="0"/>
    <n v="-7000"/>
    <n v="0"/>
    <n v="-7000"/>
    <n v="-7000"/>
    <n v="-2500"/>
    <n v="-1"/>
    <n v="0"/>
    <n v="7000"/>
    <n v="0"/>
    <n v="0"/>
    <n v="1"/>
  </r>
  <r>
    <s v="ENO"/>
    <s v="Encino Sales"/>
    <x v="55"/>
    <x v="81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36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3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2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26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2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2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29"/>
    <x v="3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38"/>
    <x v="3"/>
    <n v="3"/>
    <n v="3"/>
    <n v="1"/>
    <n v="1"/>
    <n v="0"/>
    <n v="0"/>
    <n v="7100"/>
    <n v="0"/>
    <n v="7100"/>
    <n v="0"/>
    <n v="0"/>
    <n v="0"/>
    <n v="7100"/>
    <n v="2500"/>
    <n v="1"/>
    <n v="1"/>
    <n v="7100"/>
    <n v="7100"/>
    <n v="1"/>
    <n v="0"/>
  </r>
  <r>
    <s v="ENO"/>
    <s v="Encino Sales"/>
    <x v="55"/>
    <x v="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3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8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32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39"/>
    <x v="3"/>
    <n v="7"/>
    <n v="4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3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34"/>
    <x v="3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35"/>
    <x v="3"/>
    <n v="6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55"/>
    <x v="3"/>
    <n v="4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27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7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7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2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7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3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6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56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67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84"/>
    <x v="3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45"/>
    <x v="3"/>
    <n v="6"/>
    <n v="5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5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46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48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40"/>
    <x v="3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50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85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5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160"/>
    <x v="3"/>
    <n v="4"/>
    <n v="4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53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54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5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56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5"/>
    <x v="5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6"/>
    <x v="16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16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13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7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7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7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2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13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28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7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8"/>
    <x v="28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8"/>
    <x v="160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62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6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9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16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6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148"/>
    <x v="0"/>
    <n v="1"/>
    <n v="1"/>
    <n v="1"/>
    <n v="1"/>
    <n v="0"/>
    <n v="0"/>
    <n v="7640"/>
    <n v="0"/>
    <n v="7640"/>
    <n v="0"/>
    <n v="0"/>
    <n v="0"/>
    <n v="7640"/>
    <n v="7822"/>
    <n v="1"/>
    <n v="1"/>
    <n v="7640"/>
    <n v="7640"/>
    <n v="1"/>
    <n v="0"/>
  </r>
  <r>
    <s v="ENO"/>
    <s v="Encino Sales"/>
    <x v="1"/>
    <x v="6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94"/>
    <x v="0"/>
    <n v="2"/>
    <n v="2"/>
    <n v="2"/>
    <n v="2"/>
    <n v="0"/>
    <n v="0"/>
    <n v="19900"/>
    <n v="600"/>
    <n v="19300"/>
    <n v="0"/>
    <n v="0"/>
    <n v="0"/>
    <n v="19300"/>
    <n v="4000"/>
    <n v="1"/>
    <n v="0.5"/>
    <n v="19300"/>
    <n v="9650"/>
    <n v="1"/>
    <n v="0"/>
  </r>
  <r>
    <s v="ENO"/>
    <s v="Encino Sales"/>
    <x v="1"/>
    <x v="117"/>
    <x v="0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118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150"/>
    <x v="0"/>
    <n v="1"/>
    <n v="1"/>
    <n v="1"/>
    <n v="1"/>
    <n v="0"/>
    <n v="0"/>
    <n v="11000"/>
    <n v="614"/>
    <n v="10386"/>
    <n v="0"/>
    <n v="0"/>
    <n v="0"/>
    <n v="10386"/>
    <n v="7345"/>
    <n v="1"/>
    <n v="1"/>
    <n v="10386"/>
    <n v="10386"/>
    <n v="1"/>
    <n v="0"/>
  </r>
  <r>
    <s v="ENO"/>
    <s v="Encino Sales"/>
    <x v="1"/>
    <x v="12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122"/>
    <x v="0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15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1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12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13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125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126"/>
    <x v="0"/>
    <n v="3"/>
    <n v="3"/>
    <n v="3"/>
    <n v="3"/>
    <n v="0"/>
    <n v="0"/>
    <n v="9232"/>
    <n v="0"/>
    <n v="9232"/>
    <n v="0"/>
    <n v="0"/>
    <n v="0"/>
    <n v="9232"/>
    <n v="12167"/>
    <n v="1"/>
    <n v="0.3333"/>
    <n v="9232"/>
    <n v="3077.33"/>
    <n v="1"/>
    <n v="0"/>
  </r>
  <r>
    <s v="ENO"/>
    <s v="Encino Sales"/>
    <x v="1"/>
    <x v="3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7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"/>
    <x v="42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0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58"/>
    <x v="2"/>
    <n v="5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59"/>
    <x v="2"/>
    <n v="2"/>
    <n v="1"/>
    <n v="0"/>
    <n v="0"/>
    <n v="1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0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8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6"/>
    <x v="2"/>
    <n v="6"/>
    <n v="4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7"/>
    <x v="2"/>
    <n v="1"/>
    <n v="0"/>
    <n v="0"/>
    <n v="0"/>
    <n v="1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7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1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45"/>
    <x v="2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6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47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20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3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0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23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6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7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7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0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35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2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3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33"/>
    <x v="2"/>
    <n v="1"/>
    <n v="1"/>
    <n v="1"/>
    <n v="1"/>
    <n v="0"/>
    <n v="0"/>
    <n v="0"/>
    <n v="0"/>
    <n v="0"/>
    <n v="-15960"/>
    <n v="-480"/>
    <n v="-15480"/>
    <n v="-15480"/>
    <n v="-4000"/>
    <n v="-1"/>
    <n v="-1"/>
    <n v="15480"/>
    <n v="-15480"/>
    <n v="0"/>
    <n v="1"/>
  </r>
  <r>
    <s v="ENO"/>
    <s v="Encino Sales"/>
    <x v="59"/>
    <x v="35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7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55"/>
    <x v="2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2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4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6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5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4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48"/>
    <x v="2"/>
    <n v="2"/>
    <n v="2"/>
    <n v="0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5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160"/>
    <x v="2"/>
    <n v="1"/>
    <n v="1"/>
    <n v="1"/>
    <n v="1"/>
    <n v="0"/>
    <n v="0"/>
    <n v="15960"/>
    <n v="480"/>
    <n v="15480"/>
    <n v="0"/>
    <n v="0"/>
    <n v="0"/>
    <n v="15480"/>
    <n v="4000"/>
    <n v="1"/>
    <n v="1"/>
    <n v="15480"/>
    <n v="15480"/>
    <n v="1"/>
    <n v="0"/>
  </r>
  <r>
    <s v="ENO"/>
    <s v="Encino Sales"/>
    <x v="59"/>
    <x v="5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5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9"/>
    <x v="90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0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0"/>
    <x v="6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"/>
    <x v="79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"/>
    <x v="14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2"/>
    <x v="7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5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16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7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16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11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7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77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16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17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20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15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2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81"/>
    <x v="4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136"/>
    <x v="4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13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2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2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29"/>
    <x v="4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3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4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4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50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5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1"/>
    <x v="86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2"/>
    <x v="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2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2"/>
    <x v="17"/>
    <x v="3"/>
    <n v="1"/>
    <n v="1"/>
    <n v="1"/>
    <n v="1"/>
    <n v="0"/>
    <n v="0"/>
    <n v="10900"/>
    <n v="300"/>
    <n v="10600"/>
    <n v="0"/>
    <n v="0"/>
    <n v="0"/>
    <n v="10600"/>
    <n v="2500"/>
    <n v="1"/>
    <n v="1"/>
    <n v="10600"/>
    <n v="10600"/>
    <n v="1"/>
    <n v="0"/>
  </r>
  <r>
    <s v="ENO"/>
    <s v="Encino Sales"/>
    <x v="62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2"/>
    <x v="81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1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13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4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6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65"/>
    <x v="2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8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6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4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49"/>
    <x v="2"/>
    <n v="3"/>
    <n v="0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6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17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18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18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1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19"/>
    <x v="2"/>
    <n v="3"/>
    <n v="1"/>
    <n v="1"/>
    <n v="1"/>
    <n v="0"/>
    <n v="1"/>
    <n v="14900"/>
    <n v="0"/>
    <n v="14900"/>
    <n v="0"/>
    <n v="0"/>
    <n v="0"/>
    <n v="14900"/>
    <n v="4000"/>
    <n v="1"/>
    <n v="1"/>
    <n v="14900"/>
    <n v="14900"/>
    <n v="1"/>
    <n v="0"/>
  </r>
  <r>
    <s v="ENO"/>
    <s v="Encino Sales"/>
    <x v="63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3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5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43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26"/>
    <x v="2"/>
    <n v="9"/>
    <n v="6"/>
    <n v="2"/>
    <n v="2"/>
    <n v="0"/>
    <n v="3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7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3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7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74"/>
    <x v="2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3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4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0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42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43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6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15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9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3"/>
    <x v="4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4"/>
    <x v="62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4"/>
    <x v="63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4"/>
    <x v="8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4"/>
    <x v="9"/>
    <x v="1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4"/>
    <x v="119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4"/>
    <x v="132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4"/>
    <x v="123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4"/>
    <x v="12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4"/>
    <x v="133"/>
    <x v="1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4"/>
    <x v="125"/>
    <x v="1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4"/>
    <x v="12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08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6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0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58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5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09"/>
    <x v="3"/>
    <n v="1"/>
    <n v="1"/>
    <n v="1"/>
    <n v="1"/>
    <n v="0"/>
    <n v="0"/>
    <n v="24150"/>
    <n v="900"/>
    <n v="23250"/>
    <n v="0"/>
    <n v="0"/>
    <n v="0"/>
    <n v="23250"/>
    <n v="7500"/>
    <n v="1"/>
    <n v="1"/>
    <n v="23250"/>
    <n v="23250"/>
    <n v="1"/>
    <n v="0"/>
  </r>
  <r>
    <s v="ENO"/>
    <s v="Encino Sales"/>
    <x v="65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87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12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61"/>
    <x v="3"/>
    <n v="3"/>
    <n v="2"/>
    <n v="1"/>
    <n v="1"/>
    <n v="0"/>
    <n v="1"/>
    <n v="0"/>
    <n v="0"/>
    <n v="0"/>
    <n v="-14360"/>
    <n v="-480"/>
    <n v="-13880"/>
    <n v="-13880"/>
    <n v="-4000"/>
    <n v="-1"/>
    <n v="-1"/>
    <n v="13880"/>
    <n v="-13880"/>
    <n v="0"/>
    <n v="1"/>
  </r>
  <r>
    <s v="ENO"/>
    <s v="Encino Sales"/>
    <x v="65"/>
    <x v="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9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34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4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64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6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6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66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14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47"/>
    <x v="3"/>
    <n v="1"/>
    <n v="1"/>
    <n v="1"/>
    <n v="1"/>
    <n v="0"/>
    <n v="0"/>
    <n v="7000"/>
    <n v="0"/>
    <n v="7000"/>
    <n v="0"/>
    <n v="0"/>
    <n v="0"/>
    <n v="7000"/>
    <n v="2500"/>
    <n v="1"/>
    <n v="1"/>
    <n v="7000"/>
    <n v="7000"/>
    <n v="1"/>
    <n v="0"/>
  </r>
  <r>
    <s v="ENO"/>
    <s v="Encino Sales"/>
    <x v="65"/>
    <x v="14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9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41"/>
    <x v="3"/>
    <n v="3"/>
    <n v="2"/>
    <n v="2"/>
    <n v="2"/>
    <n v="0"/>
    <n v="1"/>
    <n v="9975"/>
    <n v="0"/>
    <n v="9975"/>
    <n v="0"/>
    <n v="0"/>
    <n v="0"/>
    <n v="9975"/>
    <n v="2500"/>
    <n v="1"/>
    <n v="0.5"/>
    <n v="9975"/>
    <n v="4987.5"/>
    <n v="1"/>
    <n v="0"/>
  </r>
  <r>
    <s v="ENO"/>
    <s v="Encino Sales"/>
    <x v="65"/>
    <x v="117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19"/>
    <x v="3"/>
    <n v="1"/>
    <n v="1"/>
    <n v="1"/>
    <n v="1"/>
    <n v="0"/>
    <n v="0"/>
    <n v="23990"/>
    <n v="0"/>
    <n v="23990"/>
    <n v="0"/>
    <n v="0"/>
    <n v="0"/>
    <n v="23990"/>
    <n v="7500"/>
    <n v="1"/>
    <n v="1"/>
    <n v="23990"/>
    <n v="23990"/>
    <n v="1"/>
    <n v="0"/>
  </r>
  <r>
    <s v="ENO"/>
    <s v="Encino Sales"/>
    <x v="65"/>
    <x v="15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32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70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0"/>
    <x v="3"/>
    <n v="7"/>
    <n v="4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33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26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6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1"/>
    <x v="3"/>
    <n v="5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2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7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0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2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2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5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2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81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3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25"/>
    <x v="3"/>
    <n v="4"/>
    <n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27"/>
    <x v="3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28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38"/>
    <x v="3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3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39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3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36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55"/>
    <x v="3"/>
    <n v="1"/>
    <n v="1"/>
    <n v="1"/>
    <n v="1"/>
    <n v="0"/>
    <n v="0"/>
    <n v="10475"/>
    <n v="300"/>
    <n v="10175"/>
    <n v="0"/>
    <n v="0"/>
    <n v="0"/>
    <n v="10175"/>
    <n v="2500"/>
    <n v="1"/>
    <n v="1"/>
    <n v="10175"/>
    <n v="10175"/>
    <n v="1"/>
    <n v="0"/>
  </r>
  <r>
    <s v="ENO"/>
    <s v="Encino Sales"/>
    <x v="65"/>
    <x v="72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3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7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74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28"/>
    <x v="3"/>
    <n v="3"/>
    <n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7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3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30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01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42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43"/>
    <x v="3"/>
    <n v="3"/>
    <n v="2"/>
    <n v="1"/>
    <n v="1"/>
    <n v="0"/>
    <n v="1"/>
    <n v="14360"/>
    <n v="480"/>
    <n v="13880"/>
    <n v="0"/>
    <n v="0"/>
    <n v="0"/>
    <n v="13880"/>
    <n v="4000"/>
    <n v="1"/>
    <n v="1"/>
    <n v="13880"/>
    <n v="13880"/>
    <n v="1"/>
    <n v="0"/>
  </r>
  <r>
    <s v="ENO"/>
    <s v="Encino Sales"/>
    <x v="65"/>
    <x v="166"/>
    <x v="3"/>
    <n v="0"/>
    <n v="0"/>
    <n v="0"/>
    <n v="0"/>
    <n v="0"/>
    <n v="0"/>
    <n v="7000"/>
    <n v="0"/>
    <n v="7000"/>
    <n v="0"/>
    <n v="0"/>
    <n v="0"/>
    <n v="7000"/>
    <n v="2500"/>
    <n v="1"/>
    <n v="0"/>
    <n v="7000"/>
    <n v="0"/>
    <n v="1"/>
    <n v="0"/>
  </r>
  <r>
    <s v="ENO"/>
    <s v="Encino Sales"/>
    <x v="65"/>
    <x v="4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67"/>
    <x v="3"/>
    <n v="3"/>
    <n v="3"/>
    <n v="2"/>
    <n v="2"/>
    <n v="0"/>
    <n v="0"/>
    <n v="15900"/>
    <n v="480"/>
    <n v="15420"/>
    <n v="0"/>
    <n v="0"/>
    <n v="0"/>
    <n v="15420"/>
    <n v="4000"/>
    <n v="1"/>
    <n v="0.5"/>
    <n v="15420"/>
    <n v="7710"/>
    <n v="1"/>
    <n v="0"/>
  </r>
  <r>
    <s v="ENO"/>
    <s v="Encino Sales"/>
    <x v="65"/>
    <x v="8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45"/>
    <x v="3"/>
    <n v="8"/>
    <n v="7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47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4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49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40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85"/>
    <x v="3"/>
    <n v="5"/>
    <n v="3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160"/>
    <x v="3"/>
    <n v="1"/>
    <n v="1"/>
    <n v="0"/>
    <n v="0"/>
    <n v="0"/>
    <n v="0"/>
    <n v="10531"/>
    <n v="300"/>
    <n v="10231"/>
    <n v="0"/>
    <n v="0"/>
    <n v="0"/>
    <n v="10231"/>
    <n v="2500"/>
    <n v="1"/>
    <n v="0"/>
    <n v="10231"/>
    <n v="0"/>
    <n v="1"/>
    <n v="0"/>
  </r>
  <r>
    <s v="ENO"/>
    <s v="Encino Sales"/>
    <x v="65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53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54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5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5"/>
    <x v="57"/>
    <x v="3"/>
    <n v="4"/>
    <n v="4"/>
    <n v="3"/>
    <n v="2"/>
    <n v="0"/>
    <n v="0"/>
    <n v="7100"/>
    <n v="0"/>
    <n v="7100"/>
    <n v="-15900"/>
    <n v="-480"/>
    <n v="-15420"/>
    <n v="-8320"/>
    <n v="-1500"/>
    <n v="0"/>
    <n v="0"/>
    <n v="0"/>
    <n v="-4160"/>
    <n v="1"/>
    <n v="1"/>
  </r>
  <r>
    <s v="ENO"/>
    <s v="Encino Sales"/>
    <x v="65"/>
    <x v="9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6"/>
    <x v="9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6"/>
    <x v="16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6"/>
    <x v="7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6"/>
    <x v="6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6"/>
    <x v="65"/>
    <x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6"/>
    <x v="8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6"/>
    <x v="77"/>
    <x v="4"/>
    <n v="1"/>
    <n v="1"/>
    <n v="1"/>
    <n v="1"/>
    <n v="0"/>
    <n v="0"/>
    <n v="7200"/>
    <n v="0"/>
    <n v="7200"/>
    <n v="0"/>
    <n v="0"/>
    <n v="0"/>
    <n v="7200"/>
    <n v="2500"/>
    <n v="1"/>
    <n v="1"/>
    <n v="7200"/>
    <n v="7200"/>
    <n v="1"/>
    <n v="0"/>
  </r>
  <r>
    <s v="ENO"/>
    <s v="Encino Sales"/>
    <x v="66"/>
    <x v="1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6"/>
    <x v="158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6"/>
    <x v="4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6"/>
    <x v="8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0"/>
    <x v="2"/>
    <n v="2"/>
    <n v="2"/>
    <n v="1"/>
    <n v="1"/>
    <n v="0"/>
    <n v="0"/>
    <n v="10150"/>
    <n v="300"/>
    <n v="9850"/>
    <n v="0"/>
    <n v="0"/>
    <n v="0"/>
    <n v="9850"/>
    <n v="2500"/>
    <n v="1"/>
    <n v="1"/>
    <n v="9850"/>
    <n v="9850"/>
    <n v="1"/>
    <n v="0"/>
  </r>
  <r>
    <s v="ENO"/>
    <s v="Encino Sales"/>
    <x v="67"/>
    <x v="5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0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6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87"/>
    <x v="2"/>
    <n v="4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6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9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6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76"/>
    <x v="2"/>
    <n v="2"/>
    <n v="2"/>
    <n v="2"/>
    <n v="2"/>
    <n v="0"/>
    <n v="0"/>
    <n v="14640"/>
    <n v="480"/>
    <n v="14160"/>
    <n v="0"/>
    <n v="0"/>
    <n v="0"/>
    <n v="14160"/>
    <n v="4000"/>
    <n v="1"/>
    <n v="0.5"/>
    <n v="14160"/>
    <n v="7080"/>
    <n v="1"/>
    <n v="0"/>
  </r>
  <r>
    <s v="ENO"/>
    <s v="Encino Sales"/>
    <x v="67"/>
    <x v="134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6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6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1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45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6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65"/>
    <x v="2"/>
    <n v="1"/>
    <n v="1"/>
    <n v="0"/>
    <n v="0"/>
    <n v="0"/>
    <n v="0"/>
    <n v="0"/>
    <n v="0"/>
    <n v="0"/>
    <n v="-9975"/>
    <n v="-375"/>
    <n v="-9600"/>
    <n v="-9600"/>
    <n v="-2500"/>
    <n v="-1"/>
    <n v="0"/>
    <n v="9600"/>
    <n v="0"/>
    <n v="0"/>
    <n v="1"/>
  </r>
  <r>
    <s v="ENO"/>
    <s v="Encino Sales"/>
    <x v="67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66"/>
    <x v="2"/>
    <n v="0"/>
    <n v="0"/>
    <n v="0"/>
    <n v="0"/>
    <n v="0"/>
    <n v="0"/>
    <n v="14900"/>
    <n v="600"/>
    <n v="14300"/>
    <n v="0"/>
    <n v="0"/>
    <n v="0"/>
    <n v="14300"/>
    <n v="4000"/>
    <n v="1"/>
    <n v="0"/>
    <n v="14300"/>
    <n v="0"/>
    <n v="1"/>
    <n v="0"/>
  </r>
  <r>
    <s v="ENO"/>
    <s v="Encino Sales"/>
    <x v="67"/>
    <x v="1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4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48"/>
    <x v="2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15"/>
    <x v="2"/>
    <n v="1"/>
    <n v="1"/>
    <n v="1"/>
    <n v="1"/>
    <n v="0"/>
    <n v="0"/>
    <n v="9975"/>
    <n v="375"/>
    <n v="9600"/>
    <n v="0"/>
    <n v="0"/>
    <n v="0"/>
    <n v="9600"/>
    <n v="2500"/>
    <n v="1"/>
    <n v="1"/>
    <n v="9600"/>
    <n v="9600"/>
    <n v="1"/>
    <n v="0"/>
  </r>
  <r>
    <s v="ENO"/>
    <s v="Encino Sales"/>
    <x v="67"/>
    <x v="1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6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9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1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2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32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22"/>
    <x v="2"/>
    <n v="5"/>
    <n v="5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5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52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7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23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2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4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33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3"/>
    <x v="2"/>
    <n v="2"/>
    <n v="2"/>
    <n v="2"/>
    <n v="2"/>
    <n v="0"/>
    <n v="0"/>
    <n v="7400"/>
    <n v="0"/>
    <n v="7400"/>
    <n v="0"/>
    <n v="0"/>
    <n v="0"/>
    <n v="7400"/>
    <n v="2500"/>
    <n v="1"/>
    <n v="0.5"/>
    <n v="7400"/>
    <n v="3700"/>
    <n v="1"/>
    <n v="0"/>
  </r>
  <r>
    <s v="ENO"/>
    <s v="Encino Sales"/>
    <x v="67"/>
    <x v="15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4"/>
    <x v="2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5"/>
    <x v="2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6"/>
    <x v="2"/>
    <n v="5"/>
    <n v="5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77"/>
    <x v="2"/>
    <n v="4"/>
    <n v="1"/>
    <n v="1"/>
    <n v="1"/>
    <n v="0"/>
    <n v="3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6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7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9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8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2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81"/>
    <x v="2"/>
    <n v="4"/>
    <n v="4"/>
    <n v="3"/>
    <n v="2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36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31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80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3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35"/>
    <x v="2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7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72"/>
    <x v="2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38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7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2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7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0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4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43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97"/>
    <x v="2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44"/>
    <x v="2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46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4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4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4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8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16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5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5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7"/>
    <x v="9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6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1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24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2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5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3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28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8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35"/>
    <x v="3"/>
    <n v="1"/>
    <n v="1"/>
    <n v="1"/>
    <n v="1"/>
    <n v="0"/>
    <n v="0"/>
    <n v="10145"/>
    <n v="300"/>
    <n v="9845"/>
    <n v="0"/>
    <n v="0"/>
    <n v="0"/>
    <n v="9845"/>
    <n v="2500"/>
    <n v="1"/>
    <n v="1"/>
    <n v="9845"/>
    <n v="9845"/>
    <n v="1"/>
    <n v="0"/>
  </r>
  <r>
    <s v="ENO"/>
    <s v="Encino Sales"/>
    <x v="68"/>
    <x v="3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3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4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158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4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51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5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8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9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7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1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78"/>
    <x v="3"/>
    <n v="3"/>
    <n v="3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10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1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13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30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31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9"/>
    <x v="3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58"/>
    <x v="3"/>
    <n v="9"/>
    <n v="8"/>
    <n v="4"/>
    <n v="4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5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1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3"/>
    <x v="3"/>
    <n v="6"/>
    <n v="4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8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87"/>
    <x v="3"/>
    <n v="2"/>
    <n v="2"/>
    <n v="2"/>
    <n v="2"/>
    <n v="0"/>
    <n v="0"/>
    <n v="14900"/>
    <n v="480"/>
    <n v="14420"/>
    <n v="0"/>
    <n v="0"/>
    <n v="0"/>
    <n v="14420"/>
    <n v="4000"/>
    <n v="1"/>
    <n v="0.5"/>
    <n v="14420"/>
    <n v="7210"/>
    <n v="1"/>
    <n v="0"/>
  </r>
  <r>
    <s v="ENO"/>
    <s v="Encino Sales"/>
    <x v="70"/>
    <x v="112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61"/>
    <x v="3"/>
    <n v="1"/>
    <n v="1"/>
    <n v="1"/>
    <n v="1"/>
    <n v="0"/>
    <n v="0"/>
    <n v="10075"/>
    <n v="300"/>
    <n v="9775"/>
    <n v="0"/>
    <n v="0"/>
    <n v="0"/>
    <n v="9775"/>
    <n v="2500"/>
    <n v="1"/>
    <n v="1"/>
    <n v="9775"/>
    <n v="9775"/>
    <n v="1"/>
    <n v="0"/>
  </r>
  <r>
    <s v="ENO"/>
    <s v="Encino Sales"/>
    <x v="70"/>
    <x v="6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02"/>
    <x v="3"/>
    <n v="0"/>
    <n v="0"/>
    <n v="0"/>
    <n v="0"/>
    <n v="0"/>
    <n v="0"/>
    <n v="0"/>
    <n v="0"/>
    <n v="0"/>
    <n v="-14900"/>
    <n v="-480"/>
    <n v="-14420"/>
    <n v="-14420"/>
    <n v="-4000"/>
    <n v="-1"/>
    <n v="0"/>
    <n v="14420"/>
    <n v="0"/>
    <n v="0"/>
    <n v="1"/>
  </r>
  <r>
    <s v="ENO"/>
    <s v="Encino Sales"/>
    <x v="70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76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34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45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6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9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66"/>
    <x v="3"/>
    <n v="8"/>
    <n v="6"/>
    <n v="3"/>
    <n v="3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67"/>
    <x v="3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48"/>
    <x v="3"/>
    <n v="2"/>
    <n v="1"/>
    <n v="1"/>
    <n v="1"/>
    <n v="0"/>
    <n v="0"/>
    <n v="9975"/>
    <n v="375"/>
    <n v="9600"/>
    <n v="0"/>
    <n v="0"/>
    <n v="0"/>
    <n v="9600"/>
    <n v="2500"/>
    <n v="1"/>
    <n v="1"/>
    <n v="9600"/>
    <n v="9600"/>
    <n v="1"/>
    <n v="0"/>
  </r>
  <r>
    <s v="ENO"/>
    <s v="Encino Sales"/>
    <x v="70"/>
    <x v="11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6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9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4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18"/>
    <x v="3"/>
    <n v="8"/>
    <n v="7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2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22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4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51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70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7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7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7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8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9"/>
    <x v="3"/>
    <n v="5"/>
    <n v="5"/>
    <n v="1"/>
    <n v="1"/>
    <n v="0"/>
    <n v="0"/>
    <n v="14900"/>
    <n v="480"/>
    <n v="14420"/>
    <n v="0"/>
    <n v="0"/>
    <n v="0"/>
    <n v="14420"/>
    <n v="4000"/>
    <n v="1"/>
    <n v="1"/>
    <n v="14420"/>
    <n v="14420"/>
    <n v="1"/>
    <n v="0"/>
  </r>
  <r>
    <s v="ENO"/>
    <s v="Encino Sales"/>
    <x v="70"/>
    <x v="2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23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81"/>
    <x v="3"/>
    <n v="0"/>
    <n v="0"/>
    <n v="0"/>
    <n v="0"/>
    <n v="0"/>
    <n v="0"/>
    <n v="7153"/>
    <n v="0"/>
    <n v="7153"/>
    <n v="0"/>
    <n v="0"/>
    <n v="0"/>
    <n v="7153"/>
    <n v="2500"/>
    <n v="1"/>
    <n v="0"/>
    <n v="7153"/>
    <n v="0"/>
    <n v="1"/>
    <n v="0"/>
  </r>
  <r>
    <s v="ENO"/>
    <s v="Encino Sales"/>
    <x v="70"/>
    <x v="2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3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3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3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80"/>
    <x v="3"/>
    <n v="7"/>
    <n v="6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3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35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3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5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72"/>
    <x v="3"/>
    <n v="1"/>
    <n v="0"/>
    <n v="0"/>
    <n v="0"/>
    <n v="0"/>
    <n v="0"/>
    <n v="0"/>
    <n v="0"/>
    <n v="0"/>
    <n v="-9975"/>
    <n v="-375"/>
    <n v="-9600"/>
    <n v="-9600"/>
    <n v="-2500"/>
    <n v="-1"/>
    <n v="0"/>
    <n v="9600"/>
    <n v="0"/>
    <n v="0"/>
    <n v="1"/>
  </r>
  <r>
    <s v="ENO"/>
    <s v="Encino Sales"/>
    <x v="70"/>
    <x v="38"/>
    <x v="3"/>
    <n v="5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7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7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28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39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4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43"/>
    <x v="3"/>
    <n v="9"/>
    <n v="7"/>
    <n v="3"/>
    <n v="3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56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9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44"/>
    <x v="3"/>
    <n v="5"/>
    <n v="4"/>
    <n v="4"/>
    <n v="4"/>
    <n v="0"/>
    <n v="1"/>
    <n v="9975"/>
    <n v="375"/>
    <n v="9600"/>
    <n v="0"/>
    <n v="0"/>
    <n v="0"/>
    <n v="9600"/>
    <n v="2500"/>
    <n v="1"/>
    <n v="0.25"/>
    <n v="9600"/>
    <n v="2400"/>
    <n v="1"/>
    <n v="0"/>
  </r>
  <r>
    <s v="ENO"/>
    <s v="Encino Sales"/>
    <x v="70"/>
    <x v="45"/>
    <x v="3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5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47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48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49"/>
    <x v="3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4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51"/>
    <x v="3"/>
    <n v="5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8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16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5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5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55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0"/>
    <x v="5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09"/>
    <x v="3"/>
    <n v="0"/>
    <n v="0"/>
    <n v="0"/>
    <n v="0"/>
    <n v="0"/>
    <n v="0"/>
    <n v="7000"/>
    <n v="0"/>
    <n v="7000"/>
    <n v="0"/>
    <n v="0"/>
    <n v="0"/>
    <n v="7000"/>
    <n v="2500"/>
    <n v="1"/>
    <n v="0"/>
    <n v="7000"/>
    <n v="0"/>
    <n v="1"/>
    <n v="0"/>
  </r>
  <r>
    <s v="ENO"/>
    <s v="Encino Sales"/>
    <x v="71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1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8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5"/>
    <x v="3"/>
    <n v="3"/>
    <n v="2"/>
    <n v="1"/>
    <n v="1"/>
    <n v="0"/>
    <n v="1"/>
    <n v="7100"/>
    <n v="0"/>
    <n v="7100"/>
    <n v="0"/>
    <n v="0"/>
    <n v="0"/>
    <n v="7100"/>
    <n v="2500"/>
    <n v="1"/>
    <n v="1"/>
    <n v="7100"/>
    <n v="7100"/>
    <n v="1"/>
    <n v="0"/>
  </r>
  <r>
    <s v="ENO"/>
    <s v="Encino Sales"/>
    <x v="71"/>
    <x v="1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62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6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4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6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6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47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16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21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22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0"/>
    <x v="3"/>
    <n v="1"/>
    <n v="1"/>
    <n v="0"/>
    <n v="0"/>
    <n v="0"/>
    <n v="0"/>
    <n v="10145"/>
    <n v="375"/>
    <n v="9770"/>
    <n v="0"/>
    <n v="0"/>
    <n v="0"/>
    <n v="9770"/>
    <n v="2500"/>
    <n v="1"/>
    <n v="0"/>
    <n v="9770"/>
    <n v="0"/>
    <n v="1"/>
    <n v="0"/>
  </r>
  <r>
    <s v="ENO"/>
    <s v="Encino Sales"/>
    <x v="71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2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26"/>
    <x v="3"/>
    <n v="5"/>
    <n v="3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4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81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2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8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3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7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7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3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7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74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7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3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4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4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9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4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84"/>
    <x v="3"/>
    <n v="1"/>
    <n v="0"/>
    <n v="0"/>
    <n v="0"/>
    <n v="0"/>
    <n v="1"/>
    <n v="0"/>
    <n v="0"/>
    <n v="0"/>
    <n v="-7100"/>
    <n v="0"/>
    <n v="-7100"/>
    <n v="-7100"/>
    <n v="-2500"/>
    <n v="-1"/>
    <n v="0"/>
    <n v="7100"/>
    <n v="0"/>
    <n v="0"/>
    <n v="1"/>
  </r>
  <r>
    <s v="ENO"/>
    <s v="Encino Sales"/>
    <x v="71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98"/>
    <x v="3"/>
    <n v="0"/>
    <n v="0"/>
    <n v="0"/>
    <n v="0"/>
    <n v="0"/>
    <n v="0"/>
    <n v="0"/>
    <n v="0"/>
    <n v="0"/>
    <n v="-14396"/>
    <n v="-600"/>
    <n v="-13796"/>
    <n v="-13796"/>
    <n v="-4000"/>
    <n v="-1"/>
    <n v="0"/>
    <n v="13796"/>
    <n v="0"/>
    <n v="0"/>
    <n v="1"/>
  </r>
  <r>
    <s v="ENO"/>
    <s v="Encino Sales"/>
    <x v="71"/>
    <x v="4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48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4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15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5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5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8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55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1"/>
    <x v="5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62"/>
    <x v="3"/>
    <n v="3"/>
    <n v="2"/>
    <n v="1"/>
    <n v="1"/>
    <n v="0"/>
    <n v="1"/>
    <n v="7000"/>
    <n v="0"/>
    <n v="7000"/>
    <n v="0"/>
    <n v="0"/>
    <n v="0"/>
    <n v="7000"/>
    <n v="2500"/>
    <n v="1"/>
    <n v="1"/>
    <n v="7000"/>
    <n v="7000"/>
    <n v="1"/>
    <n v="0"/>
  </r>
  <r>
    <s v="ENO"/>
    <s v="Encino Sales"/>
    <x v="72"/>
    <x v="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5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8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1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7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99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6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76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65"/>
    <x v="3"/>
    <n v="5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6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6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94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1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18"/>
    <x v="3"/>
    <n v="2"/>
    <n v="2"/>
    <n v="1"/>
    <n v="1"/>
    <n v="0"/>
    <n v="0"/>
    <n v="14900"/>
    <n v="0"/>
    <n v="14900"/>
    <n v="0"/>
    <n v="0"/>
    <n v="0"/>
    <n v="14900"/>
    <n v="4000"/>
    <n v="1"/>
    <n v="1"/>
    <n v="14900"/>
    <n v="14900"/>
    <n v="1"/>
    <n v="0"/>
  </r>
  <r>
    <s v="ENO"/>
    <s v="Encino Sales"/>
    <x v="72"/>
    <x v="1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22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0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25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2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7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77"/>
    <x v="3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8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0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2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2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8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3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2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2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28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3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80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3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3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36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7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37"/>
    <x v="3"/>
    <n v="5"/>
    <n v="3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5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7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38"/>
    <x v="3"/>
    <n v="1"/>
    <n v="1"/>
    <n v="1"/>
    <n v="1"/>
    <n v="0"/>
    <n v="0"/>
    <n v="14900"/>
    <n v="480"/>
    <n v="14420"/>
    <n v="0"/>
    <n v="0"/>
    <n v="0"/>
    <n v="14420"/>
    <n v="4000"/>
    <n v="1"/>
    <n v="1"/>
    <n v="14420"/>
    <n v="14420"/>
    <n v="1"/>
    <n v="0"/>
  </r>
  <r>
    <s v="ENO"/>
    <s v="Encino Sales"/>
    <x v="72"/>
    <x v="73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7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2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4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43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6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5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4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47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48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49"/>
    <x v="3"/>
    <n v="8"/>
    <n v="6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85"/>
    <x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51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6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5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5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13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2"/>
    <x v="9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3"/>
    <x v="10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3"/>
    <x v="1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3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3"/>
    <x v="1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3"/>
    <x v="2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3"/>
    <x v="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3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3"/>
    <x v="29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3"/>
    <x v="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3"/>
    <x v="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3"/>
    <x v="3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3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4"/>
    <x v="34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0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6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7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6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6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67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4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94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2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70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2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6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8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9"/>
    <x v="2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2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8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7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3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5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73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74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7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4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44"/>
    <x v="2"/>
    <n v="3"/>
    <n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67"/>
    <x v="2"/>
    <n v="2"/>
    <n v="2"/>
    <n v="1"/>
    <n v="1"/>
    <n v="0"/>
    <n v="0"/>
    <n v="7100"/>
    <n v="0"/>
    <n v="7100"/>
    <n v="0"/>
    <n v="0"/>
    <n v="0"/>
    <n v="7100"/>
    <n v="2500"/>
    <n v="1"/>
    <n v="1"/>
    <n v="7100"/>
    <n v="7100"/>
    <n v="1"/>
    <n v="0"/>
  </r>
  <r>
    <s v="ENO"/>
    <s v="Encino Sales"/>
    <x v="75"/>
    <x v="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5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4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4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5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5"/>
    <x v="13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6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5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59"/>
    <x v="2"/>
    <n v="6"/>
    <n v="6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0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10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2"/>
    <x v="2"/>
    <n v="1"/>
    <n v="0"/>
    <n v="0"/>
    <n v="0"/>
    <n v="0"/>
    <n v="0"/>
    <n v="9975"/>
    <n v="375"/>
    <n v="9600"/>
    <n v="0"/>
    <n v="0"/>
    <n v="0"/>
    <n v="9600"/>
    <n v="2500"/>
    <n v="1"/>
    <n v="0"/>
    <n v="9600"/>
    <n v="0"/>
    <n v="1"/>
    <n v="0"/>
  </r>
  <r>
    <s v="ENO"/>
    <s v="Encino Sales"/>
    <x v="76"/>
    <x v="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82"/>
    <x v="2"/>
    <n v="3"/>
    <n v="3"/>
    <n v="1"/>
    <n v="1"/>
    <n v="0"/>
    <n v="0"/>
    <n v="10242"/>
    <n v="300"/>
    <n v="9942"/>
    <n v="0"/>
    <n v="0"/>
    <n v="0"/>
    <n v="9942"/>
    <n v="2500"/>
    <n v="1"/>
    <n v="1"/>
    <n v="9942"/>
    <n v="9942"/>
    <n v="1"/>
    <n v="0"/>
  </r>
  <r>
    <s v="ENO"/>
    <s v="Encino Sales"/>
    <x v="76"/>
    <x v="4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9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7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3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63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1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66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6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47"/>
    <x v="2"/>
    <n v="0"/>
    <n v="0"/>
    <n v="0"/>
    <n v="0"/>
    <n v="0"/>
    <n v="0"/>
    <n v="9975"/>
    <n v="375"/>
    <n v="9600"/>
    <n v="0"/>
    <n v="0"/>
    <n v="0"/>
    <n v="9600"/>
    <n v="2500"/>
    <n v="1"/>
    <n v="0"/>
    <n v="9600"/>
    <n v="0"/>
    <n v="1"/>
    <n v="0"/>
  </r>
  <r>
    <s v="ENO"/>
    <s v="Encino Sales"/>
    <x v="76"/>
    <x v="148"/>
    <x v="2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9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1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1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1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5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22"/>
    <x v="2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52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70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26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7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65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78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0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2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2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24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81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2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29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80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3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71"/>
    <x v="2"/>
    <n v="5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38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7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74"/>
    <x v="2"/>
    <n v="5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7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39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40"/>
    <x v="2"/>
    <n v="4"/>
    <n v="4"/>
    <n v="2"/>
    <n v="2"/>
    <n v="0"/>
    <n v="0"/>
    <n v="9975"/>
    <n v="300"/>
    <n v="9675"/>
    <n v="0"/>
    <n v="0"/>
    <n v="0"/>
    <n v="9675"/>
    <n v="2500"/>
    <n v="1"/>
    <n v="0.5"/>
    <n v="9675"/>
    <n v="4837.5"/>
    <n v="1"/>
    <n v="0"/>
  </r>
  <r>
    <s v="ENO"/>
    <s v="Encino Sales"/>
    <x v="76"/>
    <x v="4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42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43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9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44"/>
    <x v="2"/>
    <n v="3"/>
    <n v="2"/>
    <n v="1"/>
    <n v="1"/>
    <n v="0"/>
    <n v="0"/>
    <n v="10300"/>
    <n v="0"/>
    <n v="10300"/>
    <n v="0"/>
    <n v="0"/>
    <n v="0"/>
    <n v="10300"/>
    <n v="7345"/>
    <n v="1"/>
    <n v="1"/>
    <n v="10300"/>
    <n v="10300"/>
    <n v="1"/>
    <n v="0"/>
  </r>
  <r>
    <s v="ENO"/>
    <s v="Encino Sales"/>
    <x v="76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46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4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4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4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85"/>
    <x v="2"/>
    <n v="1"/>
    <n v="0"/>
    <n v="0"/>
    <n v="0"/>
    <n v="0"/>
    <n v="0"/>
    <n v="10075"/>
    <n v="300"/>
    <n v="9775"/>
    <n v="0"/>
    <n v="0"/>
    <n v="0"/>
    <n v="9775"/>
    <n v="2500"/>
    <n v="1"/>
    <n v="0"/>
    <n v="9775"/>
    <n v="0"/>
    <n v="1"/>
    <n v="0"/>
  </r>
  <r>
    <s v="ENO"/>
    <s v="Encino Sales"/>
    <x v="76"/>
    <x v="5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8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60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5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53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54"/>
    <x v="2"/>
    <n v="1"/>
    <n v="1"/>
    <n v="1"/>
    <n v="1"/>
    <n v="0"/>
    <n v="0"/>
    <n v="14715"/>
    <n v="480"/>
    <n v="14235"/>
    <n v="0"/>
    <n v="0"/>
    <n v="0"/>
    <n v="14235"/>
    <n v="4000"/>
    <n v="1"/>
    <n v="1"/>
    <n v="14235"/>
    <n v="14235"/>
    <n v="1"/>
    <n v="0"/>
  </r>
  <r>
    <s v="ENO"/>
    <s v="Encino Sales"/>
    <x v="76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1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6"/>
    <x v="9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7"/>
    <x v="16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8"/>
    <x v="55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"/>
    <x v="16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"/>
    <x v="76"/>
    <x v="0"/>
    <n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"/>
    <x v="164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"/>
    <x v="1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"/>
    <x v="7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"/>
    <x v="1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"/>
    <x v="13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"/>
    <x v="22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4"/>
    <x v="80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8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6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76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34"/>
    <x v="2"/>
    <n v="5"/>
    <n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63"/>
    <x v="2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1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45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6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65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8"/>
    <x v="2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6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67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4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6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9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19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22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52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70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0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2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2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4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3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7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53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6"/>
    <x v="2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7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8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9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2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2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54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81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3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28"/>
    <x v="2"/>
    <n v="4"/>
    <n v="4"/>
    <n v="2"/>
    <n v="2"/>
    <n v="0"/>
    <n v="0"/>
    <n v="10605"/>
    <n v="300"/>
    <n v="10305"/>
    <n v="0"/>
    <n v="0"/>
    <n v="0"/>
    <n v="10305"/>
    <n v="2500"/>
    <n v="1"/>
    <n v="0.5"/>
    <n v="10305"/>
    <n v="5152.5"/>
    <n v="1"/>
    <n v="0"/>
  </r>
  <r>
    <s v="ENO"/>
    <s v="Encino Sales"/>
    <x v="79"/>
    <x v="29"/>
    <x v="2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30"/>
    <x v="2"/>
    <n v="3"/>
    <n v="1"/>
    <n v="0"/>
    <n v="0"/>
    <n v="0"/>
    <n v="1"/>
    <n v="0"/>
    <n v="0"/>
    <n v="0"/>
    <n v="-10605"/>
    <n v="-300"/>
    <n v="-10305"/>
    <n v="-10305"/>
    <n v="-2500"/>
    <n v="-1"/>
    <n v="0"/>
    <n v="10305"/>
    <n v="0"/>
    <n v="0"/>
    <n v="1"/>
  </r>
  <r>
    <s v="ENO"/>
    <s v="Encino Sales"/>
    <x v="79"/>
    <x v="31"/>
    <x v="2"/>
    <n v="5"/>
    <n v="5"/>
    <n v="4"/>
    <n v="3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32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3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3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3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37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55"/>
    <x v="2"/>
    <n v="4"/>
    <n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7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7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2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2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7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4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69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3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01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4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9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44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8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8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16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79"/>
    <x v="5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59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1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8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4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1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61"/>
    <x v="2"/>
    <n v="2"/>
    <n v="2"/>
    <n v="2"/>
    <n v="2"/>
    <n v="0"/>
    <n v="0"/>
    <n v="14900"/>
    <n v="480"/>
    <n v="14420"/>
    <n v="0"/>
    <n v="0"/>
    <n v="0"/>
    <n v="14420"/>
    <n v="4000"/>
    <n v="1"/>
    <n v="0.5"/>
    <n v="14420"/>
    <n v="7210"/>
    <n v="1"/>
    <n v="0"/>
  </r>
  <r>
    <s v="ENO"/>
    <s v="Encino Sales"/>
    <x v="80"/>
    <x v="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9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63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76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34"/>
    <x v="2"/>
    <n v="3"/>
    <n v="3"/>
    <n v="1"/>
    <n v="1"/>
    <n v="0"/>
    <n v="0"/>
    <n v="14900"/>
    <n v="480"/>
    <n v="14420"/>
    <n v="0"/>
    <n v="0"/>
    <n v="0"/>
    <n v="14420"/>
    <n v="4000"/>
    <n v="1"/>
    <n v="1"/>
    <n v="14420"/>
    <n v="14420"/>
    <n v="1"/>
    <n v="0"/>
  </r>
  <r>
    <s v="ENO"/>
    <s v="Encino Sales"/>
    <x v="80"/>
    <x v="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6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4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4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6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6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15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6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94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5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43"/>
    <x v="2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25"/>
    <x v="2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4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3"/>
    <x v="2"/>
    <n v="5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79"/>
    <x v="2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5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6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78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7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8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35"/>
    <x v="2"/>
    <n v="6"/>
    <n v="3"/>
    <n v="2"/>
    <n v="2"/>
    <n v="0"/>
    <n v="1"/>
    <n v="14640"/>
    <n v="480"/>
    <n v="14160"/>
    <n v="0"/>
    <n v="0"/>
    <n v="0"/>
    <n v="14160"/>
    <n v="4000"/>
    <n v="1"/>
    <n v="0.5"/>
    <n v="14160"/>
    <n v="7080"/>
    <n v="1"/>
    <n v="0"/>
  </r>
  <r>
    <s v="ENO"/>
    <s v="Encino Sales"/>
    <x v="80"/>
    <x v="2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2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22"/>
    <x v="2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2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8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2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27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28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38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3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31"/>
    <x v="2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80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32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3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3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34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7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2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7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2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39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40"/>
    <x v="2"/>
    <n v="2"/>
    <n v="2"/>
    <n v="1"/>
    <n v="1"/>
    <n v="0"/>
    <n v="0"/>
    <n v="7000"/>
    <n v="0"/>
    <n v="7000"/>
    <n v="0"/>
    <n v="0"/>
    <n v="0"/>
    <n v="7000"/>
    <n v="2500"/>
    <n v="1"/>
    <n v="1"/>
    <n v="7000"/>
    <n v="7000"/>
    <n v="1"/>
    <n v="0"/>
  </r>
  <r>
    <s v="ENO"/>
    <s v="Encino Sales"/>
    <x v="80"/>
    <x v="130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4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4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66"/>
    <x v="2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56"/>
    <x v="2"/>
    <n v="2"/>
    <n v="2"/>
    <n v="2"/>
    <n v="2"/>
    <n v="0"/>
    <n v="0"/>
    <n v="10900"/>
    <n v="375"/>
    <n v="10525"/>
    <n v="0"/>
    <n v="0"/>
    <n v="0"/>
    <n v="10525"/>
    <n v="2500"/>
    <n v="1"/>
    <n v="0.5"/>
    <n v="10525"/>
    <n v="5262.5"/>
    <n v="1"/>
    <n v="0"/>
  </r>
  <r>
    <s v="ENO"/>
    <s v="Encino Sales"/>
    <x v="80"/>
    <x v="9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8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5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47"/>
    <x v="2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4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4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40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8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60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52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5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5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13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0"/>
    <x v="90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0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6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58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59"/>
    <x v="2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0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10"/>
    <x v="2"/>
    <n v="3"/>
    <n v="2"/>
    <n v="1"/>
    <n v="1"/>
    <n v="0"/>
    <n v="1"/>
    <n v="10435"/>
    <n v="393"/>
    <n v="10042"/>
    <n v="0"/>
    <n v="0"/>
    <n v="0"/>
    <n v="10042"/>
    <n v="2500"/>
    <n v="1"/>
    <n v="1"/>
    <n v="10042"/>
    <n v="10042"/>
    <n v="1"/>
    <n v="0"/>
  </r>
  <r>
    <s v="ENO"/>
    <s v="Encino Sales"/>
    <x v="81"/>
    <x v="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8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1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99"/>
    <x v="2"/>
    <n v="2"/>
    <n v="2"/>
    <n v="1"/>
    <n v="1"/>
    <n v="0"/>
    <n v="0"/>
    <n v="14640"/>
    <n v="480"/>
    <n v="14160"/>
    <n v="0"/>
    <n v="0"/>
    <n v="0"/>
    <n v="14160"/>
    <n v="4000"/>
    <n v="1"/>
    <n v="1"/>
    <n v="14160"/>
    <n v="14160"/>
    <n v="1"/>
    <n v="0"/>
  </r>
  <r>
    <s v="ENO"/>
    <s v="Encino Sales"/>
    <x v="81"/>
    <x v="1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7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34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62"/>
    <x v="2"/>
    <n v="1"/>
    <n v="1"/>
    <n v="1"/>
    <n v="1"/>
    <n v="0"/>
    <n v="0"/>
    <n v="7980"/>
    <n v="375"/>
    <n v="7605"/>
    <n v="0"/>
    <n v="0"/>
    <n v="0"/>
    <n v="7605"/>
    <n v="2500"/>
    <n v="1"/>
    <n v="1"/>
    <n v="7605"/>
    <n v="7605"/>
    <n v="1"/>
    <n v="0"/>
  </r>
  <r>
    <s v="ENO"/>
    <s v="Encino Sales"/>
    <x v="81"/>
    <x v="63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93"/>
    <x v="2"/>
    <n v="1"/>
    <n v="1"/>
    <n v="1"/>
    <n v="0"/>
    <n v="0"/>
    <n v="0"/>
    <n v="19200"/>
    <n v="750"/>
    <n v="18450"/>
    <n v="0"/>
    <n v="0"/>
    <n v="0"/>
    <n v="18450"/>
    <n v="5000"/>
    <n v="1"/>
    <n v="0"/>
    <n v="18450"/>
    <n v="0"/>
    <n v="1"/>
    <n v="0"/>
  </r>
  <r>
    <s v="ENO"/>
    <s v="Encino Sales"/>
    <x v="81"/>
    <x v="1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6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65"/>
    <x v="2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8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6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14"/>
    <x v="2"/>
    <n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4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4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9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1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1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1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2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5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70"/>
    <x v="2"/>
    <n v="4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0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43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26"/>
    <x v="2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4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64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7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7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6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7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9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0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35"/>
    <x v="2"/>
    <n v="5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2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23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83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2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28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2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3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30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8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3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39"/>
    <x v="2"/>
    <n v="5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33"/>
    <x v="2"/>
    <n v="7"/>
    <n v="5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34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3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7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3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7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38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74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2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7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4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6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30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0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56"/>
    <x v="2"/>
    <n v="5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97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4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4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4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4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49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59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8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5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86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6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5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5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13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57"/>
    <x v="2"/>
    <n v="5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1"/>
    <x v="90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5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1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61"/>
    <x v="2"/>
    <n v="1"/>
    <n v="1"/>
    <n v="1"/>
    <n v="1"/>
    <n v="0"/>
    <n v="0"/>
    <n v="0"/>
    <n v="0"/>
    <n v="0"/>
    <n v="-12560"/>
    <n v="-480"/>
    <n v="-12080"/>
    <n v="-12080"/>
    <n v="-4000"/>
    <n v="-1"/>
    <n v="-1"/>
    <n v="12080"/>
    <n v="-12080"/>
    <n v="0"/>
    <n v="1"/>
  </r>
  <r>
    <s v="ENO"/>
    <s v="Encino Sales"/>
    <x v="82"/>
    <x v="9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7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3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6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64"/>
    <x v="2"/>
    <n v="0"/>
    <n v="0"/>
    <n v="0"/>
    <n v="0"/>
    <n v="0"/>
    <n v="0"/>
    <n v="0"/>
    <n v="0"/>
    <n v="0"/>
    <n v="-14900"/>
    <n v="-600"/>
    <n v="-14300"/>
    <n v="-14300"/>
    <n v="-4000"/>
    <n v="-1"/>
    <n v="0"/>
    <n v="14300"/>
    <n v="0"/>
    <n v="0"/>
    <n v="1"/>
  </r>
  <r>
    <s v="ENO"/>
    <s v="Encino Sales"/>
    <x v="82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6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49"/>
    <x v="2"/>
    <n v="1"/>
    <n v="1"/>
    <n v="1"/>
    <n v="1"/>
    <n v="0"/>
    <n v="0"/>
    <n v="14900"/>
    <n v="600"/>
    <n v="14300"/>
    <n v="0"/>
    <n v="0"/>
    <n v="0"/>
    <n v="14300"/>
    <n v="4000"/>
    <n v="1"/>
    <n v="1"/>
    <n v="14300"/>
    <n v="14300"/>
    <n v="1"/>
    <n v="0"/>
  </r>
  <r>
    <s v="ENO"/>
    <s v="Encino Sales"/>
    <x v="82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9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75"/>
    <x v="2"/>
    <n v="0"/>
    <n v="0"/>
    <n v="0"/>
    <n v="0"/>
    <n v="0"/>
    <n v="0"/>
    <n v="0"/>
    <n v="0"/>
    <n v="0"/>
    <n v="-7000"/>
    <n v="0"/>
    <n v="-7000"/>
    <n v="-7000"/>
    <n v="-2500"/>
    <n v="-1"/>
    <n v="0"/>
    <n v="7000"/>
    <n v="0"/>
    <n v="0"/>
    <n v="1"/>
  </r>
  <r>
    <s v="ENO"/>
    <s v="Encino Sales"/>
    <x v="82"/>
    <x v="12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2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2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4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5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2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4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25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26"/>
    <x v="2"/>
    <n v="1"/>
    <n v="1"/>
    <n v="1"/>
    <n v="1"/>
    <n v="0"/>
    <n v="0"/>
    <n v="7000"/>
    <n v="0"/>
    <n v="7000"/>
    <n v="0"/>
    <n v="0"/>
    <n v="0"/>
    <n v="7000"/>
    <n v="2500"/>
    <n v="1"/>
    <n v="1"/>
    <n v="7000"/>
    <n v="7000"/>
    <n v="1"/>
    <n v="0"/>
  </r>
  <r>
    <s v="ENO"/>
    <s v="Encino Sales"/>
    <x v="82"/>
    <x v="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7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7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8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2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2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2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2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8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34"/>
    <x v="2"/>
    <n v="4"/>
    <n v="2"/>
    <n v="1"/>
    <n v="1"/>
    <n v="0"/>
    <n v="0"/>
    <n v="10175"/>
    <n v="300"/>
    <n v="9875"/>
    <n v="0"/>
    <n v="0"/>
    <n v="0"/>
    <n v="9875"/>
    <n v="2500"/>
    <n v="1"/>
    <n v="1"/>
    <n v="9875"/>
    <n v="9875"/>
    <n v="1"/>
    <n v="0"/>
  </r>
  <r>
    <s v="ENO"/>
    <s v="Encino Sales"/>
    <x v="82"/>
    <x v="3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3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3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7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39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4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3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0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43"/>
    <x v="2"/>
    <n v="2"/>
    <n v="2"/>
    <n v="1"/>
    <n v="1"/>
    <n v="0"/>
    <n v="0"/>
    <n v="12560"/>
    <n v="480"/>
    <n v="12080"/>
    <n v="0"/>
    <n v="0"/>
    <n v="0"/>
    <n v="12080"/>
    <n v="4000"/>
    <n v="1"/>
    <n v="1"/>
    <n v="12080"/>
    <n v="12080"/>
    <n v="1"/>
    <n v="0"/>
  </r>
  <r>
    <s v="ENO"/>
    <s v="Encino Sales"/>
    <x v="82"/>
    <x v="43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6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5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8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45"/>
    <x v="2"/>
    <n v="1"/>
    <n v="1"/>
    <n v="1"/>
    <n v="1"/>
    <n v="0"/>
    <n v="0"/>
    <n v="10900"/>
    <n v="300"/>
    <n v="10600"/>
    <n v="0"/>
    <n v="0"/>
    <n v="0"/>
    <n v="10600"/>
    <n v="2500"/>
    <n v="1"/>
    <n v="1"/>
    <n v="10600"/>
    <n v="10600"/>
    <n v="1"/>
    <n v="0"/>
  </r>
  <r>
    <s v="ENO"/>
    <s v="Encino Sales"/>
    <x v="82"/>
    <x v="4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1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2"/>
    <x v="9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16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9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7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7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16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19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13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2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2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25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28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2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30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80"/>
    <x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3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16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43"/>
    <x v="4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45"/>
    <x v="4"/>
    <n v="4"/>
    <n v="0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15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48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4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51"/>
    <x v="4"/>
    <n v="4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3"/>
    <x v="5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4"/>
    <x v="1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4"/>
    <x v="24"/>
    <x v="2"/>
    <n v="1"/>
    <n v="1"/>
    <n v="1"/>
    <n v="1"/>
    <n v="0"/>
    <n v="0"/>
    <n v="10145"/>
    <n v="300"/>
    <n v="9845"/>
    <n v="0"/>
    <n v="0"/>
    <n v="0"/>
    <n v="9845"/>
    <n v="2500"/>
    <n v="1"/>
    <n v="1"/>
    <n v="9845"/>
    <n v="9845"/>
    <n v="1"/>
    <n v="0"/>
  </r>
  <r>
    <s v="ENO"/>
    <s v="Encino Sales"/>
    <x v="84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4"/>
    <x v="35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4"/>
    <x v="3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5"/>
    <x v="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5"/>
    <x v="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5"/>
    <x v="13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5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6"/>
    <x v="10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6"/>
    <x v="16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6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6"/>
    <x v="5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6"/>
    <x v="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6"/>
    <x v="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6"/>
    <x v="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6"/>
    <x v="1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6"/>
    <x v="4"/>
    <x v="2"/>
    <n v="3"/>
    <n v="3"/>
    <n v="1"/>
    <n v="1"/>
    <n v="0"/>
    <n v="0"/>
    <n v="10175"/>
    <n v="300"/>
    <n v="9875"/>
    <n v="0"/>
    <n v="0"/>
    <n v="0"/>
    <n v="9875"/>
    <n v="2500"/>
    <n v="1"/>
    <n v="1"/>
    <n v="9875"/>
    <n v="9875"/>
    <n v="1"/>
    <n v="0"/>
  </r>
  <r>
    <s v="ENO"/>
    <s v="Encino Sales"/>
    <x v="86"/>
    <x v="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6"/>
    <x v="1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6"/>
    <x v="7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6"/>
    <x v="56"/>
    <x v="2"/>
    <n v="0"/>
    <n v="0"/>
    <n v="0"/>
    <n v="0"/>
    <n v="0"/>
    <n v="0"/>
    <n v="0"/>
    <n v="0"/>
    <n v="0"/>
    <n v="-10175"/>
    <n v="-300"/>
    <n v="-9875"/>
    <n v="-9875"/>
    <n v="-2500"/>
    <n v="-1"/>
    <n v="0"/>
    <n v="9875"/>
    <n v="0"/>
    <n v="0"/>
    <n v="1"/>
  </r>
  <r>
    <s v="ENO"/>
    <s v="Encino Sales"/>
    <x v="87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7"/>
    <x v="1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7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7"/>
    <x v="7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8"/>
    <x v="1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8"/>
    <x v="7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8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8"/>
    <x v="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8"/>
    <x v="1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8"/>
    <x v="10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11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82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9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16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7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1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19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2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2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2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3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80"/>
    <x v="0"/>
    <n v="1"/>
    <n v="1"/>
    <n v="1"/>
    <n v="1"/>
    <n v="0"/>
    <n v="0"/>
    <n v="10500"/>
    <n v="0"/>
    <n v="10500"/>
    <n v="0"/>
    <n v="0"/>
    <n v="0"/>
    <n v="10500"/>
    <n v="7345"/>
    <n v="1"/>
    <n v="1"/>
    <n v="10500"/>
    <n v="10500"/>
    <n v="1"/>
    <n v="0"/>
  </r>
  <r>
    <s v="ENO"/>
    <s v="Encino Sales"/>
    <x v="5"/>
    <x v="16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15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8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5"/>
    <x v="51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9"/>
    <x v="6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9"/>
    <x v="1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0"/>
    <x v="16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0"/>
    <x v="13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0"/>
    <x v="1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0"/>
    <x v="16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0"/>
    <x v="18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0"/>
    <x v="1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0"/>
    <x v="21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6"/>
    <x v="11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162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3"/>
    <x v="1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15"/>
    <x v="0"/>
    <n v="1"/>
    <n v="1"/>
    <n v="1"/>
    <n v="1"/>
    <n v="0"/>
    <n v="0"/>
    <n v="9350"/>
    <n v="0"/>
    <n v="9350"/>
    <n v="0"/>
    <n v="0"/>
    <n v="0"/>
    <n v="9350"/>
    <n v="2500"/>
    <n v="1"/>
    <n v="1"/>
    <n v="9350"/>
    <n v="9350"/>
    <n v="1"/>
    <n v="0"/>
  </r>
  <r>
    <s v="ENO"/>
    <s v="Encino Sales"/>
    <x v="8"/>
    <x v="7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16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1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21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8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137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25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2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32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3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38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8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8"/>
    <x v="16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08"/>
    <x v="0"/>
    <n v="0"/>
    <n v="0"/>
    <n v="0"/>
    <n v="0"/>
    <n v="0"/>
    <n v="0"/>
    <n v="0"/>
    <n v="0"/>
    <n v="0"/>
    <n v="-9658"/>
    <n v="0"/>
    <n v="-9658"/>
    <n v="-9658"/>
    <n v="-7823"/>
    <n v="-1"/>
    <n v="0"/>
    <n v="9658"/>
    <n v="0"/>
    <n v="0"/>
    <n v="1"/>
  </r>
  <r>
    <s v="ENO"/>
    <s v="Encino Sales"/>
    <x v="9"/>
    <x v="16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58"/>
    <x v="0"/>
    <n v="1"/>
    <n v="1"/>
    <n v="1"/>
    <n v="1"/>
    <n v="0"/>
    <n v="0"/>
    <n v="9249"/>
    <n v="0"/>
    <n v="9249"/>
    <n v="0"/>
    <n v="0"/>
    <n v="0"/>
    <n v="9249"/>
    <n v="10234"/>
    <n v="1"/>
    <n v="1"/>
    <n v="9249"/>
    <n v="9249"/>
    <n v="1"/>
    <n v="0"/>
  </r>
  <r>
    <s v="ENO"/>
    <s v="Encino Sales"/>
    <x v="9"/>
    <x v="59"/>
    <x v="0"/>
    <n v="1"/>
    <n v="1"/>
    <n v="1"/>
    <n v="1"/>
    <n v="0"/>
    <n v="0"/>
    <n v="8115"/>
    <n v="0"/>
    <n v="8115"/>
    <n v="0"/>
    <n v="0"/>
    <n v="0"/>
    <n v="8115"/>
    <n v="10234"/>
    <n v="1"/>
    <n v="1"/>
    <n v="8115"/>
    <n v="8115"/>
    <n v="1"/>
    <n v="0"/>
  </r>
  <r>
    <s v="ENO"/>
    <s v="Encino Sales"/>
    <x v="9"/>
    <x v="109"/>
    <x v="0"/>
    <n v="0"/>
    <n v="0"/>
    <n v="0"/>
    <n v="0"/>
    <n v="0"/>
    <n v="0"/>
    <n v="7180"/>
    <n v="0"/>
    <n v="7180"/>
    <n v="0"/>
    <n v="0"/>
    <n v="0"/>
    <n v="7180"/>
    <n v="2500"/>
    <n v="1"/>
    <n v="0"/>
    <n v="7180"/>
    <n v="0"/>
    <n v="1"/>
    <n v="0"/>
  </r>
  <r>
    <s v="ENO"/>
    <s v="Encino Sales"/>
    <x v="9"/>
    <x v="3"/>
    <x v="0"/>
    <n v="2"/>
    <n v="1"/>
    <n v="1"/>
    <n v="1"/>
    <n v="0"/>
    <n v="1"/>
    <n v="15900"/>
    <n v="1790"/>
    <n v="14110"/>
    <n v="0"/>
    <n v="0"/>
    <n v="0"/>
    <n v="14110"/>
    <n v="4000"/>
    <n v="1"/>
    <n v="1"/>
    <n v="14110"/>
    <n v="14110"/>
    <n v="1"/>
    <n v="0"/>
  </r>
  <r>
    <s v="ENO"/>
    <s v="Encino Sales"/>
    <x v="9"/>
    <x v="8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4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5"/>
    <x v="0"/>
    <n v="3"/>
    <n v="3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12"/>
    <x v="0"/>
    <n v="3"/>
    <n v="3"/>
    <n v="1"/>
    <n v="1"/>
    <n v="0"/>
    <n v="0"/>
    <n v="24150"/>
    <n v="900"/>
    <n v="23250"/>
    <n v="0"/>
    <n v="0"/>
    <n v="0"/>
    <n v="23250"/>
    <n v="7500"/>
    <n v="1"/>
    <n v="1"/>
    <n v="23250"/>
    <n v="23250"/>
    <n v="1"/>
    <n v="0"/>
  </r>
  <r>
    <s v="ENO"/>
    <s v="Encino Sales"/>
    <x v="9"/>
    <x v="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62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6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1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6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65"/>
    <x v="0"/>
    <n v="4"/>
    <n v="3"/>
    <n v="3"/>
    <n v="3"/>
    <n v="0"/>
    <n v="1"/>
    <n v="23900"/>
    <n v="653"/>
    <n v="23247"/>
    <n v="0"/>
    <n v="0"/>
    <n v="0"/>
    <n v="23247"/>
    <n v="17145"/>
    <n v="2"/>
    <n v="0.6667"/>
    <n v="11623.5"/>
    <n v="7749"/>
    <n v="2"/>
    <n v="0"/>
  </r>
  <r>
    <s v="ENO"/>
    <s v="Encino Sales"/>
    <x v="9"/>
    <x v="9"/>
    <x v="0"/>
    <n v="4"/>
    <n v="4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6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88"/>
    <x v="0"/>
    <n v="1"/>
    <n v="1"/>
    <n v="1"/>
    <n v="1"/>
    <n v="0"/>
    <n v="0"/>
    <n v="0"/>
    <n v="0"/>
    <n v="0"/>
    <n v="-10000"/>
    <n v="0"/>
    <n v="-10000"/>
    <n v="-10000"/>
    <n v="-2500"/>
    <n v="-1"/>
    <n v="-1"/>
    <n v="10000"/>
    <n v="-10000"/>
    <n v="0"/>
    <n v="1"/>
  </r>
  <r>
    <s v="ENO"/>
    <s v="Encino Sales"/>
    <x v="9"/>
    <x v="6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67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47"/>
    <x v="0"/>
    <n v="0"/>
    <n v="0"/>
    <n v="0"/>
    <n v="0"/>
    <n v="0"/>
    <n v="0"/>
    <n v="9090"/>
    <n v="0"/>
    <n v="9090"/>
    <n v="0"/>
    <n v="0"/>
    <n v="0"/>
    <n v="9090"/>
    <n v="6367"/>
    <n v="1"/>
    <n v="0"/>
    <n v="9090"/>
    <n v="0"/>
    <n v="1"/>
    <n v="0"/>
  </r>
  <r>
    <s v="ENO"/>
    <s v="Encino Sales"/>
    <x v="9"/>
    <x v="148"/>
    <x v="0"/>
    <n v="2"/>
    <n v="1"/>
    <n v="1"/>
    <n v="1"/>
    <n v="0"/>
    <n v="0"/>
    <n v="9975"/>
    <n v="1000"/>
    <n v="8975"/>
    <n v="0"/>
    <n v="0"/>
    <n v="0"/>
    <n v="8975"/>
    <n v="2500"/>
    <n v="1"/>
    <n v="1"/>
    <n v="8975"/>
    <n v="8975"/>
    <n v="1"/>
    <n v="0"/>
  </r>
  <r>
    <s v="ENO"/>
    <s v="Encino Sales"/>
    <x v="9"/>
    <x v="115"/>
    <x v="0"/>
    <n v="1"/>
    <n v="1"/>
    <n v="1"/>
    <n v="1"/>
    <n v="0"/>
    <n v="0"/>
    <n v="8975"/>
    <n v="0"/>
    <n v="8975"/>
    <n v="0"/>
    <n v="0"/>
    <n v="0"/>
    <n v="8975"/>
    <n v="2500"/>
    <n v="1"/>
    <n v="1"/>
    <n v="8975"/>
    <n v="8975"/>
    <n v="1"/>
    <n v="0"/>
  </r>
  <r>
    <s v="ENO"/>
    <s v="Encino Sales"/>
    <x v="9"/>
    <x v="149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9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1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2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21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2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42"/>
    <x v="0"/>
    <n v="2"/>
    <n v="1"/>
    <n v="1"/>
    <n v="1"/>
    <n v="0"/>
    <n v="1"/>
    <n v="10000"/>
    <n v="0"/>
    <n v="10000"/>
    <n v="0"/>
    <n v="0"/>
    <n v="0"/>
    <n v="10000"/>
    <n v="11690"/>
    <n v="1"/>
    <n v="1"/>
    <n v="10000"/>
    <n v="10000"/>
    <n v="1"/>
    <n v="0"/>
  </r>
  <r>
    <s v="ENO"/>
    <s v="Encino Sales"/>
    <x v="9"/>
    <x v="151"/>
    <x v="0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70"/>
    <x v="0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0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23"/>
    <x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2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3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25"/>
    <x v="0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2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2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54"/>
    <x v="0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2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8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2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28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29"/>
    <x v="0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3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39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35"/>
    <x v="0"/>
    <n v="1"/>
    <n v="1"/>
    <n v="1"/>
    <n v="1"/>
    <n v="0"/>
    <n v="0"/>
    <n v="17175"/>
    <n v="1655"/>
    <n v="15520"/>
    <n v="0"/>
    <n v="0"/>
    <n v="0"/>
    <n v="15520"/>
    <n v="4000"/>
    <n v="1"/>
    <n v="1"/>
    <n v="15520"/>
    <n v="15520"/>
    <n v="1"/>
    <n v="0"/>
  </r>
  <r>
    <s v="ENO"/>
    <s v="Encino Sales"/>
    <x v="9"/>
    <x v="3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71"/>
    <x v="0"/>
    <n v="2"/>
    <n v="2"/>
    <n v="1"/>
    <n v="1"/>
    <n v="0"/>
    <n v="0"/>
    <n v="13500"/>
    <n v="600"/>
    <n v="12900"/>
    <n v="0"/>
    <n v="0"/>
    <n v="0"/>
    <n v="12900"/>
    <n v="4000"/>
    <n v="1"/>
    <n v="1"/>
    <n v="12900"/>
    <n v="12900"/>
    <n v="1"/>
    <n v="0"/>
  </r>
  <r>
    <s v="ENO"/>
    <s v="Encino Sales"/>
    <x v="9"/>
    <x v="155"/>
    <x v="0"/>
    <n v="1"/>
    <n v="1"/>
    <n v="0"/>
    <n v="0"/>
    <n v="0"/>
    <n v="0"/>
    <n v="8300"/>
    <n v="0"/>
    <n v="8300"/>
    <n v="0"/>
    <n v="0"/>
    <n v="0"/>
    <n v="8300"/>
    <n v="16529"/>
    <n v="1"/>
    <n v="0"/>
    <n v="8300"/>
    <n v="0"/>
    <n v="1"/>
    <n v="0"/>
  </r>
  <r>
    <s v="ENO"/>
    <s v="Encino Sales"/>
    <x v="9"/>
    <x v="12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38"/>
    <x v="0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73"/>
    <x v="0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7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4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4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43"/>
    <x v="0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6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4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4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4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48"/>
    <x v="0"/>
    <n v="4"/>
    <n v="4"/>
    <n v="2"/>
    <n v="2"/>
    <n v="0"/>
    <n v="0"/>
    <n v="23900"/>
    <n v="1550"/>
    <n v="22350"/>
    <n v="0"/>
    <n v="0"/>
    <n v="0"/>
    <n v="22350"/>
    <n v="30700"/>
    <n v="1"/>
    <n v="0.5"/>
    <n v="22350"/>
    <n v="11175"/>
    <n v="1"/>
    <n v="0"/>
  </r>
  <r>
    <s v="ENO"/>
    <s v="Encino Sales"/>
    <x v="9"/>
    <x v="49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59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140"/>
    <x v="0"/>
    <n v="4"/>
    <n v="3"/>
    <n v="3"/>
    <n v="3"/>
    <n v="0"/>
    <n v="0"/>
    <n v="10100"/>
    <n v="0"/>
    <n v="10100"/>
    <n v="0"/>
    <n v="0"/>
    <n v="0"/>
    <n v="10100"/>
    <n v="10234"/>
    <n v="1"/>
    <n v="0.3333"/>
    <n v="10100"/>
    <n v="3366.67"/>
    <n v="1"/>
    <n v="0"/>
  </r>
  <r>
    <s v="ENO"/>
    <s v="Encino Sales"/>
    <x v="9"/>
    <x v="50"/>
    <x v="0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85"/>
    <x v="0"/>
    <n v="1"/>
    <n v="1"/>
    <n v="1"/>
    <n v="0"/>
    <n v="0"/>
    <n v="0"/>
    <n v="10100"/>
    <n v="0"/>
    <n v="10100"/>
    <n v="-10100"/>
    <n v="0"/>
    <n v="-10100"/>
    <n v="0"/>
    <n v="0"/>
    <n v="0"/>
    <n v="0"/>
    <n v="0"/>
    <n v="0"/>
    <n v="1"/>
    <n v="1"/>
  </r>
  <r>
    <s v="ENO"/>
    <s v="Encino Sales"/>
    <x v="9"/>
    <x v="51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52"/>
    <x v="0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55"/>
    <x v="0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"/>
    <x v="56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5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3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1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76"/>
    <x v="3"/>
    <n v="4"/>
    <n v="3"/>
    <n v="2"/>
    <n v="2"/>
    <n v="0"/>
    <n v="1"/>
    <n v="10175"/>
    <n v="300"/>
    <n v="9875"/>
    <n v="0"/>
    <n v="0"/>
    <n v="0"/>
    <n v="9875"/>
    <n v="2500"/>
    <n v="1"/>
    <n v="0.5"/>
    <n v="9875"/>
    <n v="4937.5"/>
    <n v="1"/>
    <n v="0"/>
  </r>
  <r>
    <s v="ENO"/>
    <s v="Encino Sales"/>
    <x v="91"/>
    <x v="134"/>
    <x v="3"/>
    <n v="4"/>
    <n v="3"/>
    <n v="1"/>
    <n v="1"/>
    <n v="0"/>
    <n v="1"/>
    <n v="14640"/>
    <n v="480"/>
    <n v="14160"/>
    <n v="0"/>
    <n v="0"/>
    <n v="0"/>
    <n v="14160"/>
    <n v="4000"/>
    <n v="1"/>
    <n v="1"/>
    <n v="14160"/>
    <n v="14160"/>
    <n v="1"/>
    <n v="0"/>
  </r>
  <r>
    <s v="ENO"/>
    <s v="Encino Sales"/>
    <x v="91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64"/>
    <x v="3"/>
    <n v="2"/>
    <n v="1"/>
    <n v="0"/>
    <n v="0"/>
    <n v="0"/>
    <n v="0"/>
    <n v="0"/>
    <n v="0"/>
    <n v="0"/>
    <n v="-9975"/>
    <n v="-375"/>
    <n v="-9600"/>
    <n v="-9600"/>
    <n v="-2500"/>
    <n v="-1"/>
    <n v="0"/>
    <n v="9600"/>
    <n v="0"/>
    <n v="0"/>
    <n v="1"/>
  </r>
  <r>
    <s v="ENO"/>
    <s v="Encino Sales"/>
    <x v="91"/>
    <x v="8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6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8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6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67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4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49"/>
    <x v="3"/>
    <n v="1"/>
    <n v="1"/>
    <n v="1"/>
    <n v="1"/>
    <n v="0"/>
    <n v="0"/>
    <n v="9975"/>
    <n v="375"/>
    <n v="9600"/>
    <n v="0"/>
    <n v="0"/>
    <n v="0"/>
    <n v="9600"/>
    <n v="2500"/>
    <n v="1"/>
    <n v="1"/>
    <n v="9600"/>
    <n v="9600"/>
    <n v="1"/>
    <n v="0"/>
  </r>
  <r>
    <s v="ENO"/>
    <s v="Encino Sales"/>
    <x v="91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1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2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7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26"/>
    <x v="3"/>
    <n v="4"/>
    <n v="3"/>
    <n v="2"/>
    <n v="2"/>
    <n v="0"/>
    <n v="1"/>
    <n v="11100"/>
    <n v="0"/>
    <n v="11100"/>
    <n v="0"/>
    <n v="0"/>
    <n v="0"/>
    <n v="11100"/>
    <n v="3000"/>
    <n v="1"/>
    <n v="0.5"/>
    <n v="11100"/>
    <n v="5550"/>
    <n v="1"/>
    <n v="0"/>
  </r>
  <r>
    <s v="ENO"/>
    <s v="Encino Sales"/>
    <x v="91"/>
    <x v="12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3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6"/>
    <x v="3"/>
    <n v="5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0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20"/>
    <x v="3"/>
    <n v="1"/>
    <n v="1"/>
    <n v="1"/>
    <n v="1"/>
    <n v="0"/>
    <n v="0"/>
    <n v="17490"/>
    <n v="2480"/>
    <n v="15010"/>
    <n v="0"/>
    <n v="0"/>
    <n v="0"/>
    <n v="15010"/>
    <n v="4000"/>
    <n v="1"/>
    <n v="1"/>
    <n v="15010"/>
    <n v="15010"/>
    <n v="1"/>
    <n v="0"/>
  </r>
  <r>
    <s v="ENO"/>
    <s v="Encino Sales"/>
    <x v="91"/>
    <x v="23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5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24"/>
    <x v="3"/>
    <n v="1"/>
    <n v="1"/>
    <n v="1"/>
    <n v="1"/>
    <n v="0"/>
    <n v="0"/>
    <n v="7100"/>
    <n v="0"/>
    <n v="7100"/>
    <n v="0"/>
    <n v="0"/>
    <n v="0"/>
    <n v="7100"/>
    <n v="2500"/>
    <n v="1"/>
    <n v="1"/>
    <n v="7100"/>
    <n v="7100"/>
    <n v="1"/>
    <n v="0"/>
  </r>
  <r>
    <s v="ENO"/>
    <s v="Encino Sales"/>
    <x v="91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2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2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2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2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80"/>
    <x v="3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32"/>
    <x v="3"/>
    <n v="6"/>
    <n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3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7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3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5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7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38"/>
    <x v="3"/>
    <n v="2"/>
    <n v="2"/>
    <n v="1"/>
    <n v="1"/>
    <n v="0"/>
    <n v="0"/>
    <n v="17295"/>
    <n v="480"/>
    <n v="16815"/>
    <n v="0"/>
    <n v="0"/>
    <n v="0"/>
    <n v="16815"/>
    <n v="4000"/>
    <n v="1"/>
    <n v="1"/>
    <n v="16815"/>
    <n v="16815"/>
    <n v="1"/>
    <n v="0"/>
  </r>
  <r>
    <s v="ENO"/>
    <s v="Encino Sales"/>
    <x v="91"/>
    <x v="74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75"/>
    <x v="3"/>
    <n v="2"/>
    <n v="1"/>
    <n v="1"/>
    <n v="1"/>
    <n v="0"/>
    <n v="1"/>
    <n v="16915"/>
    <n v="480"/>
    <n v="16435"/>
    <n v="0"/>
    <n v="0"/>
    <n v="0"/>
    <n v="16435"/>
    <n v="4000"/>
    <n v="1"/>
    <n v="1"/>
    <n v="16435"/>
    <n v="16435"/>
    <n v="1"/>
    <n v="0"/>
  </r>
  <r>
    <s v="ENO"/>
    <s v="Encino Sales"/>
    <x v="91"/>
    <x v="3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6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6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9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44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4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49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50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51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86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16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1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2"/>
    <x v="2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2"/>
    <x v="2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2"/>
    <x v="2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2"/>
    <x v="13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3"/>
    <x v="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64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1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7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5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7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6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0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2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2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2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36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2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4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5"/>
    <x v="9"/>
    <x v="4"/>
    <n v="0"/>
    <n v="0"/>
    <n v="0"/>
    <n v="0"/>
    <n v="0"/>
    <n v="0"/>
    <n v="7500"/>
    <n v="0"/>
    <n v="7500"/>
    <n v="0"/>
    <n v="0"/>
    <n v="0"/>
    <n v="7500"/>
    <n v="2500"/>
    <n v="1"/>
    <n v="0"/>
    <n v="7500"/>
    <n v="0"/>
    <n v="1"/>
    <n v="0"/>
  </r>
  <r>
    <s v="ENO"/>
    <s v="Encino Sales"/>
    <x v="96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"/>
    <x v="99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"/>
    <x v="76"/>
    <x v="0"/>
    <n v="1"/>
    <n v="1"/>
    <n v="1"/>
    <n v="1"/>
    <n v="0"/>
    <n v="0"/>
    <n v="12000"/>
    <n v="480"/>
    <n v="11520"/>
    <n v="0"/>
    <n v="0"/>
    <n v="0"/>
    <n v="11520"/>
    <n v="4000"/>
    <n v="1"/>
    <n v="1"/>
    <n v="11520"/>
    <n v="11520"/>
    <n v="1"/>
    <n v="0"/>
  </r>
  <r>
    <s v="ENO"/>
    <s v="Encino Sales"/>
    <x v="10"/>
    <x v="13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"/>
    <x v="1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15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22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23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80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127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13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13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16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15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158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5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5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7"/>
    <x v="5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8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8"/>
    <x v="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8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8"/>
    <x v="16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8"/>
    <x v="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8"/>
    <x v="2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8"/>
    <x v="3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8"/>
    <x v="49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8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8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9"/>
    <x v="16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9"/>
    <x v="7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9"/>
    <x v="13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9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99"/>
    <x v="13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0"/>
    <x v="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0"/>
    <x v="3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0"/>
    <x v="3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1"/>
    <x v="2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1"/>
    <x v="4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1"/>
    <x v="9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1"/>
    <x v="134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1"/>
    <x v="10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1"/>
    <x v="20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2"/>
    <x v="43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0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0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61"/>
    <x v="3"/>
    <n v="1"/>
    <n v="1"/>
    <n v="1"/>
    <n v="1"/>
    <n v="0"/>
    <n v="0"/>
    <n v="0"/>
    <n v="0"/>
    <n v="0"/>
    <n v="-9975"/>
    <n v="-375"/>
    <n v="-9600"/>
    <n v="-9600"/>
    <n v="-2500"/>
    <n v="-1"/>
    <n v="-1"/>
    <n v="9600"/>
    <n v="-9600"/>
    <n v="0"/>
    <n v="1"/>
  </r>
  <r>
    <s v="ENO"/>
    <s v="Encino Sales"/>
    <x v="103"/>
    <x v="11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8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4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6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6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63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34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6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6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6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8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6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9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1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21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22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51"/>
    <x v="3"/>
    <n v="2"/>
    <n v="2"/>
    <n v="2"/>
    <n v="2"/>
    <n v="0"/>
    <n v="0"/>
    <n v="8900"/>
    <n v="375"/>
    <n v="8525"/>
    <n v="0"/>
    <n v="0"/>
    <n v="0"/>
    <n v="8525"/>
    <n v="2500"/>
    <n v="1"/>
    <n v="0.5"/>
    <n v="8525"/>
    <n v="4262.5"/>
    <n v="1"/>
    <n v="0"/>
  </r>
  <r>
    <s v="ENO"/>
    <s v="Encino Sales"/>
    <x v="103"/>
    <x v="70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2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3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25"/>
    <x v="3"/>
    <n v="5"/>
    <n v="4"/>
    <n v="3"/>
    <n v="3"/>
    <n v="0"/>
    <n v="1"/>
    <n v="9975"/>
    <n v="375"/>
    <n v="9600"/>
    <n v="0"/>
    <n v="0"/>
    <n v="0"/>
    <n v="9600"/>
    <n v="2500"/>
    <n v="1"/>
    <n v="0.3333"/>
    <n v="9600"/>
    <n v="3200"/>
    <n v="1"/>
    <n v="0"/>
  </r>
  <r>
    <s v="ENO"/>
    <s v="Encino Sales"/>
    <x v="103"/>
    <x v="12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64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1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53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6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78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05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22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2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8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3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2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26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27"/>
    <x v="3"/>
    <n v="1"/>
    <n v="1"/>
    <n v="1"/>
    <n v="1"/>
    <n v="0"/>
    <n v="0"/>
    <n v="14590"/>
    <n v="480"/>
    <n v="14110"/>
    <n v="0"/>
    <n v="0"/>
    <n v="0"/>
    <n v="14110"/>
    <n v="4000"/>
    <n v="1"/>
    <n v="1"/>
    <n v="14110"/>
    <n v="14110"/>
    <n v="1"/>
    <n v="0"/>
  </r>
  <r>
    <s v="ENO"/>
    <s v="Encino Sales"/>
    <x v="103"/>
    <x v="29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30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3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80"/>
    <x v="3"/>
    <n v="5"/>
    <n v="5"/>
    <n v="4"/>
    <n v="4"/>
    <n v="0"/>
    <n v="0"/>
    <n v="10900"/>
    <n v="300"/>
    <n v="10600"/>
    <n v="-14590"/>
    <n v="-480"/>
    <n v="-14110"/>
    <n v="-3510"/>
    <n v="-1500"/>
    <n v="0"/>
    <n v="0"/>
    <n v="0"/>
    <n v="-877.5"/>
    <n v="1"/>
    <n v="1"/>
  </r>
  <r>
    <s v="ENO"/>
    <s v="Encino Sales"/>
    <x v="103"/>
    <x v="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3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7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38"/>
    <x v="3"/>
    <n v="1"/>
    <n v="1"/>
    <n v="1"/>
    <n v="1"/>
    <n v="0"/>
    <n v="0"/>
    <n v="14396"/>
    <n v="480"/>
    <n v="13916"/>
    <n v="0"/>
    <n v="0"/>
    <n v="0"/>
    <n v="13916"/>
    <n v="4000"/>
    <n v="1"/>
    <n v="1"/>
    <n v="13916"/>
    <n v="13916"/>
    <n v="1"/>
    <n v="0"/>
  </r>
  <r>
    <s v="ENO"/>
    <s v="Encino Sales"/>
    <x v="103"/>
    <x v="73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2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2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7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3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40"/>
    <x v="3"/>
    <n v="5"/>
    <n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84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49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59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4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8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86"/>
    <x v="3"/>
    <n v="3"/>
    <n v="2"/>
    <n v="2"/>
    <n v="2"/>
    <n v="0"/>
    <n v="1"/>
    <n v="9975"/>
    <n v="300"/>
    <n v="9675"/>
    <n v="0"/>
    <n v="0"/>
    <n v="0"/>
    <n v="9675"/>
    <n v="2500"/>
    <n v="1"/>
    <n v="0.5"/>
    <n v="9675"/>
    <n v="4837.5"/>
    <n v="1"/>
    <n v="0"/>
  </r>
  <r>
    <s v="ENO"/>
    <s v="Encino Sales"/>
    <x v="103"/>
    <x v="16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5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54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5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56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131"/>
    <x v="3"/>
    <n v="4"/>
    <n v="0"/>
    <n v="0"/>
    <n v="0"/>
    <n v="0"/>
    <n v="4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3"/>
    <x v="5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6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58"/>
    <x v="0"/>
    <n v="1"/>
    <n v="1"/>
    <n v="1"/>
    <n v="1"/>
    <n v="0"/>
    <n v="0"/>
    <n v="19900"/>
    <n v="482"/>
    <n v="19418"/>
    <n v="0"/>
    <n v="0"/>
    <n v="0"/>
    <n v="19418"/>
    <n v="7867"/>
    <n v="1"/>
    <n v="1"/>
    <n v="19418"/>
    <n v="19418"/>
    <n v="1"/>
    <n v="0"/>
  </r>
  <r>
    <s v="ENO"/>
    <s v="Encino Sales"/>
    <x v="11"/>
    <x v="5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2"/>
    <x v="0"/>
    <n v="0"/>
    <n v="0"/>
    <n v="0"/>
    <n v="0"/>
    <n v="0"/>
    <n v="0"/>
    <n v="0"/>
    <n v="0"/>
    <n v="0"/>
    <n v="-19900"/>
    <n v="-482"/>
    <n v="-19418"/>
    <n v="-19418"/>
    <n v="-7867"/>
    <n v="-1"/>
    <n v="0"/>
    <n v="19418"/>
    <n v="0"/>
    <n v="0"/>
    <n v="1"/>
  </r>
  <r>
    <s v="ENO"/>
    <s v="Encino Sales"/>
    <x v="11"/>
    <x v="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8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4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99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7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34"/>
    <x v="0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67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41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17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18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21"/>
    <x v="0"/>
    <n v="1"/>
    <n v="1"/>
    <n v="1"/>
    <n v="1"/>
    <n v="0"/>
    <n v="0"/>
    <n v="30900"/>
    <n v="702"/>
    <n v="30198"/>
    <n v="0"/>
    <n v="0"/>
    <n v="0"/>
    <n v="30198"/>
    <n v="20056"/>
    <n v="2"/>
    <n v="2"/>
    <n v="15099"/>
    <n v="30198"/>
    <n v="2"/>
    <n v="0"/>
  </r>
  <r>
    <s v="ENO"/>
    <s v="Encino Sales"/>
    <x v="11"/>
    <x v="132"/>
    <x v="0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42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0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43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25"/>
    <x v="0"/>
    <n v="4"/>
    <n v="4"/>
    <n v="2"/>
    <n v="2"/>
    <n v="0"/>
    <n v="0"/>
    <n v="14396"/>
    <n v="0"/>
    <n v="14396"/>
    <n v="0"/>
    <n v="0"/>
    <n v="0"/>
    <n v="14396"/>
    <n v="4000"/>
    <n v="1"/>
    <n v="0.5"/>
    <n v="14396"/>
    <n v="7198"/>
    <n v="1"/>
    <n v="0"/>
  </r>
  <r>
    <s v="ENO"/>
    <s v="Encino Sales"/>
    <x v="11"/>
    <x v="14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5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5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6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8"/>
    <x v="0"/>
    <n v="4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0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3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2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21"/>
    <x v="0"/>
    <n v="5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2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54"/>
    <x v="0"/>
    <n v="1"/>
    <n v="1"/>
    <n v="1"/>
    <n v="1"/>
    <n v="0"/>
    <n v="0"/>
    <n v="14900"/>
    <n v="480"/>
    <n v="14420"/>
    <n v="0"/>
    <n v="0"/>
    <n v="0"/>
    <n v="14420"/>
    <n v="4000"/>
    <n v="1"/>
    <n v="1"/>
    <n v="14420"/>
    <n v="14420"/>
    <n v="1"/>
    <n v="0"/>
  </r>
  <r>
    <s v="ENO"/>
    <s v="Encino Sales"/>
    <x v="11"/>
    <x v="8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2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81"/>
    <x v="0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37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28"/>
    <x v="0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30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3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8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3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3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7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39"/>
    <x v="0"/>
    <n v="3"/>
    <n v="3"/>
    <n v="2"/>
    <n v="2"/>
    <n v="0"/>
    <n v="0"/>
    <n v="8975"/>
    <n v="0"/>
    <n v="8975"/>
    <n v="0"/>
    <n v="0"/>
    <n v="0"/>
    <n v="8975"/>
    <n v="2500"/>
    <n v="1"/>
    <n v="0.5"/>
    <n v="8975"/>
    <n v="4487.5"/>
    <n v="1"/>
    <n v="0"/>
  </r>
  <r>
    <s v="ENO"/>
    <s v="Encino Sales"/>
    <x v="11"/>
    <x v="4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45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57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4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4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4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85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86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"/>
    <x v="16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"/>
    <x v="1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"/>
    <x v="78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"/>
    <x v="18"/>
    <x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"/>
    <x v="76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"/>
    <x v="13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"/>
    <x v="15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"/>
    <x v="14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"/>
    <x v="15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"/>
    <x v="16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"/>
    <x v="1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5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87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12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6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9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63"/>
    <x v="0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34"/>
    <x v="0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8"/>
    <x v="0"/>
    <n v="2"/>
    <n v="2"/>
    <n v="2"/>
    <n v="2"/>
    <n v="0"/>
    <n v="0"/>
    <n v="21500"/>
    <n v="651"/>
    <n v="20849"/>
    <n v="0"/>
    <n v="0"/>
    <n v="0"/>
    <n v="20849"/>
    <n v="39892"/>
    <n v="2"/>
    <n v="1"/>
    <n v="10424.5"/>
    <n v="10424.5"/>
    <n v="2"/>
    <n v="0"/>
  </r>
  <r>
    <s v="ENO"/>
    <s v="Encino Sales"/>
    <x v="14"/>
    <x v="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6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67"/>
    <x v="0"/>
    <n v="1"/>
    <n v="1"/>
    <n v="1"/>
    <n v="1"/>
    <n v="0"/>
    <n v="0"/>
    <n v="0"/>
    <n v="0"/>
    <n v="0"/>
    <n v="-7700"/>
    <n v="0"/>
    <n v="-7700"/>
    <n v="-7700"/>
    <n v="-29114"/>
    <n v="-1"/>
    <n v="-1"/>
    <n v="7700"/>
    <n v="-7700"/>
    <n v="0"/>
    <n v="1"/>
  </r>
  <r>
    <s v="ENO"/>
    <s v="Encino Sales"/>
    <x v="14"/>
    <x v="114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4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17"/>
    <x v="0"/>
    <n v="0"/>
    <n v="0"/>
    <n v="0"/>
    <n v="0"/>
    <n v="0"/>
    <n v="0"/>
    <n v="0"/>
    <n v="0"/>
    <n v="0"/>
    <n v="-17295"/>
    <n v="0"/>
    <n v="-17295"/>
    <n v="-17295"/>
    <n v="-6000"/>
    <n v="-1"/>
    <n v="0"/>
    <n v="17295"/>
    <n v="0"/>
    <n v="0"/>
    <n v="1"/>
  </r>
  <r>
    <s v="ENO"/>
    <s v="Encino Sales"/>
    <x v="14"/>
    <x v="15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2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21"/>
    <x v="0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3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70"/>
    <x v="0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0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33"/>
    <x v="0"/>
    <n v="1"/>
    <n v="1"/>
    <n v="1"/>
    <n v="1"/>
    <n v="0"/>
    <n v="0"/>
    <n v="17295"/>
    <n v="0"/>
    <n v="17295"/>
    <n v="0"/>
    <n v="0"/>
    <n v="0"/>
    <n v="17295"/>
    <n v="6000"/>
    <n v="1"/>
    <n v="1"/>
    <n v="17295"/>
    <n v="17295"/>
    <n v="1"/>
    <n v="0"/>
  </r>
  <r>
    <s v="ENO"/>
    <s v="Encino Sales"/>
    <x v="14"/>
    <x v="125"/>
    <x v="0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26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4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6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2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7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6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7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3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20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21"/>
    <x v="0"/>
    <n v="1"/>
    <n v="1"/>
    <n v="1"/>
    <n v="1"/>
    <n v="0"/>
    <n v="0"/>
    <n v="14653"/>
    <n v="1100"/>
    <n v="13553"/>
    <n v="0"/>
    <n v="0"/>
    <n v="0"/>
    <n v="13553"/>
    <n v="7389"/>
    <n v="1"/>
    <n v="1"/>
    <n v="13553"/>
    <n v="13553"/>
    <n v="1"/>
    <n v="0"/>
  </r>
  <r>
    <s v="ENO"/>
    <s v="Encino Sales"/>
    <x v="14"/>
    <x v="2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23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83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24"/>
    <x v="0"/>
    <n v="1"/>
    <n v="1"/>
    <n v="1"/>
    <n v="1"/>
    <n v="0"/>
    <n v="0"/>
    <n v="10200"/>
    <n v="0"/>
    <n v="10200"/>
    <n v="0"/>
    <n v="0"/>
    <n v="0"/>
    <n v="10200"/>
    <n v="6367"/>
    <n v="1"/>
    <n v="1"/>
    <n v="10200"/>
    <n v="10200"/>
    <n v="1"/>
    <n v="0"/>
  </r>
  <r>
    <s v="ENO"/>
    <s v="Encino Sales"/>
    <x v="14"/>
    <x v="8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2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2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31"/>
    <x v="0"/>
    <n v="1"/>
    <n v="1"/>
    <n v="1"/>
    <n v="1"/>
    <n v="0"/>
    <n v="0"/>
    <n v="9175"/>
    <n v="0"/>
    <n v="9175"/>
    <n v="0"/>
    <n v="0"/>
    <n v="0"/>
    <n v="9175"/>
    <n v="2500"/>
    <n v="1"/>
    <n v="1"/>
    <n v="9175"/>
    <n v="9175"/>
    <n v="1"/>
    <n v="0"/>
  </r>
  <r>
    <s v="ENO"/>
    <s v="Encino Sales"/>
    <x v="14"/>
    <x v="80"/>
    <x v="0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3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3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34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3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155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38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4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44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4"/>
    <x v="5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2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9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13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132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12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1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1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2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27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15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7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12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16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4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14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4"/>
    <x v="5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5"/>
    <x v="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5"/>
    <x v="28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5"/>
    <x v="15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5"/>
    <x v="4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5"/>
    <x v="4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6"/>
    <x v="16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6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6"/>
    <x v="2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6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6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6"/>
    <x v="8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4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4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1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1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5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2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2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2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14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7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7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7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0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5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0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3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8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9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3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7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7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23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7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7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7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39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42"/>
    <x v="3"/>
    <n v="1"/>
    <n v="1"/>
    <n v="1"/>
    <n v="1"/>
    <n v="0"/>
    <n v="0"/>
    <n v="7133"/>
    <n v="0"/>
    <n v="7133"/>
    <n v="0"/>
    <n v="0"/>
    <n v="0"/>
    <n v="7133"/>
    <n v="2500"/>
    <n v="1"/>
    <n v="1"/>
    <n v="7133"/>
    <n v="7133"/>
    <n v="1"/>
    <n v="0"/>
  </r>
  <r>
    <s v="ENO"/>
    <s v="Encino Sales"/>
    <x v="108"/>
    <x v="4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4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4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5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14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5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8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5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5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5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54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8"/>
    <x v="9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08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5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70"/>
    <x v="3"/>
    <n v="0"/>
    <n v="0"/>
    <n v="0"/>
    <n v="0"/>
    <n v="0"/>
    <n v="0"/>
    <n v="0"/>
    <n v="0"/>
    <n v="0"/>
    <n v="-12900"/>
    <n v="-360"/>
    <n v="-12540"/>
    <n v="-12540"/>
    <n v="-3000"/>
    <n v="-1"/>
    <n v="0"/>
    <n v="12540"/>
    <n v="0"/>
    <n v="0"/>
    <n v="1"/>
  </r>
  <r>
    <s v="ENO"/>
    <s v="Encino Sales"/>
    <x v="109"/>
    <x v="10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6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61"/>
    <x v="3"/>
    <n v="1"/>
    <n v="1"/>
    <n v="1"/>
    <n v="1"/>
    <n v="0"/>
    <n v="0"/>
    <n v="12900"/>
    <n v="360"/>
    <n v="12540"/>
    <n v="0"/>
    <n v="0"/>
    <n v="0"/>
    <n v="12540"/>
    <n v="3000"/>
    <n v="1"/>
    <n v="1"/>
    <n v="12540"/>
    <n v="12540"/>
    <n v="1"/>
    <n v="0"/>
  </r>
  <r>
    <s v="ENO"/>
    <s v="Encino Sales"/>
    <x v="109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76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6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8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9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8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48"/>
    <x v="3"/>
    <n v="3"/>
    <n v="2"/>
    <n v="2"/>
    <n v="2"/>
    <n v="0"/>
    <n v="1"/>
    <n v="9975"/>
    <n v="375"/>
    <n v="9600"/>
    <n v="0"/>
    <n v="0"/>
    <n v="0"/>
    <n v="9600"/>
    <n v="2500"/>
    <n v="1"/>
    <n v="0.5"/>
    <n v="9600"/>
    <n v="4800"/>
    <n v="1"/>
    <n v="0"/>
  </r>
  <r>
    <s v="ENO"/>
    <s v="Encino Sales"/>
    <x v="109"/>
    <x v="11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69"/>
    <x v="3"/>
    <n v="0"/>
    <n v="0"/>
    <n v="0"/>
    <n v="0"/>
    <n v="0"/>
    <n v="0"/>
    <n v="0"/>
    <n v="0"/>
    <n v="0"/>
    <n v="-9975"/>
    <n v="-375"/>
    <n v="-9600"/>
    <n v="-9600"/>
    <n v="-2500"/>
    <n v="-1"/>
    <n v="0"/>
    <n v="9600"/>
    <n v="0"/>
    <n v="0"/>
    <n v="1"/>
  </r>
  <r>
    <s v="ENO"/>
    <s v="Encino Sales"/>
    <x v="109"/>
    <x v="1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2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2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7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5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7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9"/>
    <x v="3"/>
    <n v="4"/>
    <n v="3"/>
    <n v="1"/>
    <n v="1"/>
    <n v="0"/>
    <n v="0"/>
    <n v="16238"/>
    <n v="2078"/>
    <n v="14160"/>
    <n v="0"/>
    <n v="0"/>
    <n v="0"/>
    <n v="14160"/>
    <n v="4000"/>
    <n v="1"/>
    <n v="1"/>
    <n v="14160"/>
    <n v="14160"/>
    <n v="1"/>
    <n v="0"/>
  </r>
  <r>
    <s v="ENO"/>
    <s v="Encino Sales"/>
    <x v="109"/>
    <x v="13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2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2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38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3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3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3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73"/>
    <x v="3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7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28"/>
    <x v="3"/>
    <n v="6"/>
    <n v="5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2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7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4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49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160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5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5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56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5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09"/>
    <x v="90"/>
    <x v="3"/>
    <n v="2"/>
    <n v="2"/>
    <n v="1"/>
    <n v="1"/>
    <n v="0"/>
    <n v="0"/>
    <n v="10175"/>
    <n v="300"/>
    <n v="9875"/>
    <n v="0"/>
    <n v="0"/>
    <n v="0"/>
    <n v="9875"/>
    <n v="2500"/>
    <n v="1"/>
    <n v="1"/>
    <n v="9875"/>
    <n v="9875"/>
    <n v="1"/>
    <n v="0"/>
  </r>
  <r>
    <s v="ENO"/>
    <s v="Encino Sales"/>
    <x v="110"/>
    <x v="10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0"/>
    <x v="168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0"/>
    <x v="73"/>
    <x v="4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0"/>
    <x v="4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0"/>
    <x v="13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0"/>
    <x v="15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5"/>
    <x v="16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5"/>
    <x v="13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1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1"/>
    <x v="77"/>
    <x v="3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2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3"/>
    <x v="1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3"/>
    <x v="1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3"/>
    <x v="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3"/>
    <x v="1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3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4"/>
    <x v="1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4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4"/>
    <x v="6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4"/>
    <x v="168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4"/>
    <x v="115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4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4"/>
    <x v="1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4"/>
    <x v="3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4"/>
    <x v="3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4"/>
    <x v="7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4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4"/>
    <x v="4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62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58"/>
    <x v="3"/>
    <n v="2"/>
    <n v="2"/>
    <n v="1"/>
    <n v="1"/>
    <n v="0"/>
    <n v="0"/>
    <n v="10531"/>
    <n v="300"/>
    <n v="10231"/>
    <n v="0"/>
    <n v="0"/>
    <n v="0"/>
    <n v="10231"/>
    <n v="2500"/>
    <n v="1"/>
    <n v="1"/>
    <n v="10231"/>
    <n v="10231"/>
    <n v="1"/>
    <n v="0"/>
  </r>
  <r>
    <s v="ENO"/>
    <s v="Encino Sales"/>
    <x v="115"/>
    <x v="59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6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82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1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6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63"/>
    <x v="3"/>
    <n v="6"/>
    <n v="5"/>
    <n v="4"/>
    <n v="4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76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3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62"/>
    <x v="3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6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13"/>
    <x v="3"/>
    <n v="1"/>
    <n v="1"/>
    <n v="1"/>
    <n v="1"/>
    <n v="0"/>
    <n v="0"/>
    <n v="10900"/>
    <n v="375"/>
    <n v="10525"/>
    <n v="0"/>
    <n v="0"/>
    <n v="0"/>
    <n v="10525"/>
    <n v="2500"/>
    <n v="1"/>
    <n v="1"/>
    <n v="10525"/>
    <n v="10525"/>
    <n v="1"/>
    <n v="0"/>
  </r>
  <r>
    <s v="ENO"/>
    <s v="Encino Sales"/>
    <x v="115"/>
    <x v="1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46"/>
    <x v="3"/>
    <n v="4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6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6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4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15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49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18"/>
    <x v="3"/>
    <n v="1"/>
    <n v="1"/>
    <n v="1"/>
    <n v="1"/>
    <n v="0"/>
    <n v="0"/>
    <n v="0"/>
    <n v="0"/>
    <n v="0"/>
    <n v="-7000"/>
    <n v="0"/>
    <n v="-7000"/>
    <n v="-7000"/>
    <n v="-2500"/>
    <n v="-1"/>
    <n v="-1"/>
    <n v="7000"/>
    <n v="-7000"/>
    <n v="0"/>
    <n v="1"/>
  </r>
  <r>
    <s v="ENO"/>
    <s v="Encino Sales"/>
    <x v="115"/>
    <x v="11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2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2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32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2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4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33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44"/>
    <x v="3"/>
    <n v="1"/>
    <n v="1"/>
    <n v="1"/>
    <n v="1"/>
    <n v="0"/>
    <n v="0"/>
    <n v="7000"/>
    <n v="0"/>
    <n v="7000"/>
    <n v="0"/>
    <n v="0"/>
    <n v="0"/>
    <n v="7000"/>
    <n v="2500"/>
    <n v="1"/>
    <n v="1"/>
    <n v="7000"/>
    <n v="7000"/>
    <n v="1"/>
    <n v="0"/>
  </r>
  <r>
    <s v="ENO"/>
    <s v="Encino Sales"/>
    <x v="115"/>
    <x v="16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3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7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53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77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05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2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8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81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3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2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2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27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2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2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80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3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35"/>
    <x v="3"/>
    <n v="5"/>
    <n v="5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3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5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27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72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38"/>
    <x v="3"/>
    <n v="2"/>
    <n v="1"/>
    <n v="1"/>
    <n v="1"/>
    <n v="0"/>
    <n v="0"/>
    <n v="5600"/>
    <n v="0"/>
    <n v="5600"/>
    <n v="0"/>
    <n v="0"/>
    <n v="0"/>
    <n v="5600"/>
    <n v="2500"/>
    <n v="1"/>
    <n v="1"/>
    <n v="5600"/>
    <n v="5600"/>
    <n v="1"/>
    <n v="0"/>
  </r>
  <r>
    <s v="ENO"/>
    <s v="Encino Sales"/>
    <x v="115"/>
    <x v="7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7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2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7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40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69"/>
    <x v="3"/>
    <n v="0"/>
    <n v="0"/>
    <n v="0"/>
    <n v="0"/>
    <n v="0"/>
    <n v="0"/>
    <n v="0"/>
    <n v="0"/>
    <n v="0"/>
    <n v="-5600"/>
    <n v="0"/>
    <n v="-5600"/>
    <n v="-5600"/>
    <n v="-2500"/>
    <n v="-1"/>
    <n v="0"/>
    <n v="5600"/>
    <n v="0"/>
    <n v="0"/>
    <n v="1"/>
  </r>
  <r>
    <s v="ENO"/>
    <s v="Encino Sales"/>
    <x v="115"/>
    <x v="10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41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42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43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9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44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6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84"/>
    <x v="3"/>
    <n v="5"/>
    <n v="3"/>
    <n v="2"/>
    <n v="2"/>
    <n v="0"/>
    <n v="2"/>
    <n v="8060"/>
    <n v="300"/>
    <n v="7760"/>
    <n v="0"/>
    <n v="0"/>
    <n v="0"/>
    <n v="7760"/>
    <n v="2500"/>
    <n v="1"/>
    <n v="0.5"/>
    <n v="7760"/>
    <n v="3880"/>
    <n v="1"/>
    <n v="0"/>
  </r>
  <r>
    <s v="ENO"/>
    <s v="Encino Sales"/>
    <x v="115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4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47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48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49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59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76"/>
    <x v="3"/>
    <n v="0"/>
    <n v="0"/>
    <n v="0"/>
    <n v="0"/>
    <n v="0"/>
    <n v="0"/>
    <n v="0"/>
    <n v="0"/>
    <n v="0"/>
    <n v="-8060"/>
    <n v="-300"/>
    <n v="-7760"/>
    <n v="-7760"/>
    <n v="-2500"/>
    <n v="-1"/>
    <n v="0"/>
    <n v="7760"/>
    <n v="0"/>
    <n v="0"/>
    <n v="1"/>
  </r>
  <r>
    <s v="ENO"/>
    <s v="Encino Sales"/>
    <x v="115"/>
    <x v="85"/>
    <x v="3"/>
    <n v="5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51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6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52"/>
    <x v="3"/>
    <n v="0"/>
    <n v="0"/>
    <n v="0"/>
    <n v="0"/>
    <n v="0"/>
    <n v="0"/>
    <n v="10175"/>
    <n v="300"/>
    <n v="9875"/>
    <n v="0"/>
    <n v="0"/>
    <n v="0"/>
    <n v="9875"/>
    <n v="2500"/>
    <n v="1"/>
    <n v="0"/>
    <n v="9875"/>
    <n v="0"/>
    <n v="1"/>
    <n v="0"/>
  </r>
  <r>
    <s v="ENO"/>
    <s v="Encino Sales"/>
    <x v="115"/>
    <x v="5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55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1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5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5"/>
    <x v="90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6"/>
    <x v="12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7"/>
    <x v="2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1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8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7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34"/>
    <x v="3"/>
    <n v="0"/>
    <n v="0"/>
    <n v="0"/>
    <n v="0"/>
    <n v="0"/>
    <n v="0"/>
    <n v="0"/>
    <n v="0"/>
    <n v="0"/>
    <n v="-10300"/>
    <n v="-300"/>
    <n v="-10000"/>
    <n v="-10000"/>
    <n v="-2500"/>
    <n v="-1"/>
    <n v="0"/>
    <n v="10000"/>
    <n v="0"/>
    <n v="0"/>
    <n v="1"/>
  </r>
  <r>
    <s v="ENO"/>
    <s v="Encino Sales"/>
    <x v="118"/>
    <x v="6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6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65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9"/>
    <x v="3"/>
    <n v="5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6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6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4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9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2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6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77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9"/>
    <x v="3"/>
    <n v="1"/>
    <n v="1"/>
    <n v="1"/>
    <n v="1"/>
    <n v="0"/>
    <n v="0"/>
    <n v="10300"/>
    <n v="300"/>
    <n v="10000"/>
    <n v="0"/>
    <n v="0"/>
    <n v="0"/>
    <n v="10000"/>
    <n v="2500"/>
    <n v="1"/>
    <n v="1"/>
    <n v="10000"/>
    <n v="10000"/>
    <n v="1"/>
    <n v="0"/>
  </r>
  <r>
    <s v="ENO"/>
    <s v="Encino Sales"/>
    <x v="118"/>
    <x v="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2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2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8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35"/>
    <x v="3"/>
    <n v="0"/>
    <n v="0"/>
    <n v="0"/>
    <n v="0"/>
    <n v="0"/>
    <n v="0"/>
    <n v="0"/>
    <n v="0"/>
    <n v="0"/>
    <n v="-7150"/>
    <n v="0"/>
    <n v="-7150"/>
    <n v="-7150"/>
    <n v="-2500"/>
    <n v="-1"/>
    <n v="0"/>
    <n v="7150"/>
    <n v="0"/>
    <n v="0"/>
    <n v="1"/>
  </r>
  <r>
    <s v="ENO"/>
    <s v="Encino Sales"/>
    <x v="118"/>
    <x v="36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2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39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4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6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4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5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9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45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46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48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4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1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5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8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5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54"/>
    <x v="3"/>
    <n v="0"/>
    <n v="0"/>
    <n v="0"/>
    <n v="0"/>
    <n v="0"/>
    <n v="0"/>
    <n v="7150"/>
    <n v="0"/>
    <n v="7150"/>
    <n v="0"/>
    <n v="0"/>
    <n v="0"/>
    <n v="7150"/>
    <n v="2500"/>
    <n v="1"/>
    <n v="0"/>
    <n v="7150"/>
    <n v="0"/>
    <n v="1"/>
    <n v="0"/>
  </r>
  <r>
    <s v="ENO"/>
    <s v="Encino Sales"/>
    <x v="118"/>
    <x v="5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8"/>
    <x v="90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9"/>
    <x v="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19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12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13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7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1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1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77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1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8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2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13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2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3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80"/>
    <x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32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33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0"/>
    <x v="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5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8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1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6"/>
    <x v="2"/>
    <n v="4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7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9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4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4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1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5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21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22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42"/>
    <x v="2"/>
    <n v="1"/>
    <n v="1"/>
    <n v="1"/>
    <n v="1"/>
    <n v="0"/>
    <n v="0"/>
    <n v="8995"/>
    <n v="375"/>
    <n v="8620"/>
    <n v="0"/>
    <n v="0"/>
    <n v="0"/>
    <n v="8620"/>
    <n v="2500"/>
    <n v="1"/>
    <n v="1"/>
    <n v="8620"/>
    <n v="8620"/>
    <n v="1"/>
    <n v="0"/>
  </r>
  <r>
    <s v="ENO"/>
    <s v="Encino Sales"/>
    <x v="121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7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23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2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33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25"/>
    <x v="2"/>
    <n v="1"/>
    <n v="1"/>
    <n v="0"/>
    <n v="0"/>
    <n v="0"/>
    <n v="0"/>
    <n v="10145"/>
    <n v="375"/>
    <n v="9770"/>
    <n v="0"/>
    <n v="0"/>
    <n v="0"/>
    <n v="9770"/>
    <n v="2500"/>
    <n v="1"/>
    <n v="0"/>
    <n v="9770"/>
    <n v="0"/>
    <n v="1"/>
    <n v="0"/>
  </r>
  <r>
    <s v="ENO"/>
    <s v="Encino Sales"/>
    <x v="121"/>
    <x v="1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5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7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7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0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3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20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2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23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83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2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8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3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3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2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3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80"/>
    <x v="2"/>
    <n v="1"/>
    <n v="1"/>
    <n v="1"/>
    <n v="1"/>
    <n v="0"/>
    <n v="0"/>
    <n v="18150"/>
    <n v="600"/>
    <n v="17550"/>
    <n v="0"/>
    <n v="0"/>
    <n v="0"/>
    <n v="17550"/>
    <n v="5000"/>
    <n v="1"/>
    <n v="1"/>
    <n v="17550"/>
    <n v="17550"/>
    <n v="1"/>
    <n v="0"/>
  </r>
  <r>
    <s v="ENO"/>
    <s v="Encino Sales"/>
    <x v="121"/>
    <x v="32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3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30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4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97"/>
    <x v="2"/>
    <n v="0"/>
    <n v="0"/>
    <n v="0"/>
    <n v="0"/>
    <n v="0"/>
    <n v="0"/>
    <n v="7980"/>
    <n v="0"/>
    <n v="7980"/>
    <n v="0"/>
    <n v="0"/>
    <n v="0"/>
    <n v="7980"/>
    <n v="2500"/>
    <n v="1"/>
    <n v="0"/>
    <n v="7980"/>
    <n v="0"/>
    <n v="1"/>
    <n v="0"/>
  </r>
  <r>
    <s v="ENO"/>
    <s v="Encino Sales"/>
    <x v="121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4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5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4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5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6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13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57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1"/>
    <x v="9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2"/>
    <x v="5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2"/>
    <x v="161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2"/>
    <x v="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2"/>
    <x v="43"/>
    <x v="4"/>
    <n v="1"/>
    <n v="1"/>
    <n v="1"/>
    <n v="1"/>
    <n v="0"/>
    <n v="0"/>
    <n v="21159"/>
    <n v="660"/>
    <n v="20499"/>
    <n v="0"/>
    <n v="0"/>
    <n v="0"/>
    <n v="20499"/>
    <n v="5500"/>
    <n v="1"/>
    <n v="1"/>
    <n v="20499"/>
    <n v="20499"/>
    <n v="1"/>
    <n v="0"/>
  </r>
  <r>
    <s v="ENO"/>
    <s v="Encino Sales"/>
    <x v="122"/>
    <x v="55"/>
    <x v="4"/>
    <n v="1"/>
    <n v="1"/>
    <n v="1"/>
    <n v="1"/>
    <n v="0"/>
    <n v="0"/>
    <n v="24250"/>
    <n v="900"/>
    <n v="23350"/>
    <n v="0"/>
    <n v="0"/>
    <n v="0"/>
    <n v="23350"/>
    <n v="7500"/>
    <n v="1"/>
    <n v="1"/>
    <n v="23350"/>
    <n v="23350"/>
    <n v="1"/>
    <n v="0"/>
  </r>
  <r>
    <s v="ENO"/>
    <s v="Encino Sales"/>
    <x v="123"/>
    <x v="6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0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58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59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"/>
    <x v="2"/>
    <n v="2"/>
    <n v="2"/>
    <n v="2"/>
    <n v="2"/>
    <n v="0"/>
    <n v="0"/>
    <n v="9520"/>
    <n v="300"/>
    <n v="9220"/>
    <n v="0"/>
    <n v="0"/>
    <n v="0"/>
    <n v="9220"/>
    <n v="2500"/>
    <n v="1"/>
    <n v="0.5"/>
    <n v="9220"/>
    <n v="4610"/>
    <n v="1"/>
    <n v="0"/>
  </r>
  <r>
    <s v="ENO"/>
    <s v="Encino Sales"/>
    <x v="124"/>
    <x v="2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4"/>
    <x v="2"/>
    <n v="5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5"/>
    <x v="2"/>
    <n v="5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60"/>
    <x v="2"/>
    <n v="0"/>
    <n v="0"/>
    <n v="0"/>
    <n v="0"/>
    <n v="0"/>
    <n v="0"/>
    <n v="0"/>
    <n v="0"/>
    <n v="0"/>
    <n v="-9520"/>
    <n v="-300"/>
    <n v="-9220"/>
    <n v="-9220"/>
    <n v="-2500"/>
    <n v="-1"/>
    <n v="0"/>
    <n v="9220"/>
    <n v="0"/>
    <n v="0"/>
    <n v="1"/>
  </r>
  <r>
    <s v="ENO"/>
    <s v="Encino Sales"/>
    <x v="124"/>
    <x v="8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61"/>
    <x v="2"/>
    <n v="1"/>
    <n v="1"/>
    <n v="1"/>
    <n v="1"/>
    <n v="0"/>
    <n v="0"/>
    <n v="10531"/>
    <n v="300"/>
    <n v="10231"/>
    <n v="0"/>
    <n v="0"/>
    <n v="0"/>
    <n v="10231"/>
    <n v="2500"/>
    <n v="1"/>
    <n v="1"/>
    <n v="10231"/>
    <n v="10231"/>
    <n v="1"/>
    <n v="0"/>
  </r>
  <r>
    <s v="ENO"/>
    <s v="Encino Sales"/>
    <x v="124"/>
    <x v="6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7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99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7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3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63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6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8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9"/>
    <x v="2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8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66"/>
    <x v="2"/>
    <n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6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94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4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1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18"/>
    <x v="2"/>
    <n v="2"/>
    <n v="2"/>
    <n v="0"/>
    <n v="0"/>
    <n v="0"/>
    <n v="0"/>
    <n v="0"/>
    <n v="0"/>
    <n v="0"/>
    <n v="-10065"/>
    <n v="-375"/>
    <n v="-9690"/>
    <n v="-9690"/>
    <n v="-2500"/>
    <n v="-1"/>
    <n v="0"/>
    <n v="9690"/>
    <n v="0"/>
    <n v="0"/>
    <n v="1"/>
  </r>
  <r>
    <s v="ENO"/>
    <s v="Encino Sales"/>
    <x v="124"/>
    <x v="11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33"/>
    <x v="2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25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26"/>
    <x v="2"/>
    <n v="3"/>
    <n v="2"/>
    <n v="1"/>
    <n v="1"/>
    <n v="0"/>
    <n v="0"/>
    <n v="10065"/>
    <n v="375"/>
    <n v="9690"/>
    <n v="0"/>
    <n v="0"/>
    <n v="0"/>
    <n v="9690"/>
    <n v="2500"/>
    <n v="1"/>
    <n v="1"/>
    <n v="9690"/>
    <n v="9690"/>
    <n v="1"/>
    <n v="0"/>
  </r>
  <r>
    <s v="ENO"/>
    <s v="Encino Sales"/>
    <x v="124"/>
    <x v="13"/>
    <x v="2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7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5"/>
    <x v="2"/>
    <n v="5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6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7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9"/>
    <x v="2"/>
    <n v="1"/>
    <n v="1"/>
    <n v="1"/>
    <n v="1"/>
    <n v="0"/>
    <n v="0"/>
    <n v="10531"/>
    <n v="300"/>
    <n v="10231"/>
    <n v="0"/>
    <n v="0"/>
    <n v="0"/>
    <n v="10231"/>
    <n v="2500"/>
    <n v="1"/>
    <n v="1"/>
    <n v="10231"/>
    <n v="10231"/>
    <n v="1"/>
    <n v="0"/>
  </r>
  <r>
    <s v="ENO"/>
    <s v="Encino Sales"/>
    <x v="124"/>
    <x v="10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2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21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22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23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8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81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3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27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28"/>
    <x v="2"/>
    <n v="6"/>
    <n v="5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29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38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30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3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8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3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3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3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7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7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73"/>
    <x v="2"/>
    <n v="1"/>
    <n v="1"/>
    <n v="1"/>
    <n v="1"/>
    <n v="0"/>
    <n v="0"/>
    <n v="14900"/>
    <n v="480"/>
    <n v="14420"/>
    <n v="0"/>
    <n v="0"/>
    <n v="0"/>
    <n v="14420"/>
    <n v="4000"/>
    <n v="1"/>
    <n v="1"/>
    <n v="14420"/>
    <n v="14420"/>
    <n v="1"/>
    <n v="0"/>
  </r>
  <r>
    <s v="ENO"/>
    <s v="Encino Sales"/>
    <x v="124"/>
    <x v="7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2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7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3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40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0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4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4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6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44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84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45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4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4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8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51"/>
    <x v="2"/>
    <n v="5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60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5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5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56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13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4"/>
    <x v="9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7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134"/>
    <x v="3"/>
    <n v="1"/>
    <n v="1"/>
    <n v="1"/>
    <n v="1"/>
    <n v="0"/>
    <n v="0"/>
    <n v="14900"/>
    <n v="480"/>
    <n v="14420"/>
    <n v="0"/>
    <n v="0"/>
    <n v="0"/>
    <n v="14420"/>
    <n v="4000"/>
    <n v="1"/>
    <n v="1"/>
    <n v="14420"/>
    <n v="14420"/>
    <n v="1"/>
    <n v="0"/>
  </r>
  <r>
    <s v="ENO"/>
    <s v="Encino Sales"/>
    <x v="125"/>
    <x v="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13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79"/>
    <x v="3"/>
    <n v="1"/>
    <n v="1"/>
    <n v="1"/>
    <n v="1"/>
    <n v="0"/>
    <n v="0"/>
    <n v="7150"/>
    <n v="0"/>
    <n v="7150"/>
    <n v="0"/>
    <n v="0"/>
    <n v="0"/>
    <n v="7150"/>
    <n v="2500"/>
    <n v="1"/>
    <n v="1"/>
    <n v="7150"/>
    <n v="7150"/>
    <n v="1"/>
    <n v="0"/>
  </r>
  <r>
    <s v="ENO"/>
    <s v="Encino Sales"/>
    <x v="125"/>
    <x v="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18"/>
    <x v="3"/>
    <n v="2"/>
    <n v="2"/>
    <n v="1"/>
    <n v="1"/>
    <n v="0"/>
    <n v="0"/>
    <n v="10175"/>
    <n v="300"/>
    <n v="9875"/>
    <n v="0"/>
    <n v="0"/>
    <n v="0"/>
    <n v="9875"/>
    <n v="2500"/>
    <n v="1"/>
    <n v="1"/>
    <n v="9875"/>
    <n v="9875"/>
    <n v="1"/>
    <n v="0"/>
  </r>
  <r>
    <s v="ENO"/>
    <s v="Encino Sales"/>
    <x v="125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10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2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2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81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136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2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2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8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4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1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4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5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6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5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0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1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6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1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1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33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2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7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7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6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0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2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5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2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24"/>
    <x v="3"/>
    <n v="0"/>
    <n v="0"/>
    <n v="0"/>
    <n v="0"/>
    <n v="0"/>
    <n v="0"/>
    <n v="0"/>
    <n v="0"/>
    <n v="0"/>
    <n v="-14900"/>
    <n v="-480"/>
    <n v="-14420"/>
    <n v="-14420"/>
    <n v="-4000"/>
    <n v="-1"/>
    <n v="0"/>
    <n v="14420"/>
    <n v="0"/>
    <n v="0"/>
    <n v="1"/>
  </r>
  <r>
    <s v="ENO"/>
    <s v="Encino Sales"/>
    <x v="126"/>
    <x v="13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2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3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34"/>
    <x v="3"/>
    <n v="2"/>
    <n v="2"/>
    <n v="2"/>
    <n v="2"/>
    <n v="0"/>
    <n v="0"/>
    <n v="14900"/>
    <n v="480"/>
    <n v="14420"/>
    <n v="0"/>
    <n v="0"/>
    <n v="0"/>
    <n v="14420"/>
    <n v="4000"/>
    <n v="1"/>
    <n v="0.5"/>
    <n v="14420"/>
    <n v="7210"/>
    <n v="1"/>
    <n v="0"/>
  </r>
  <r>
    <s v="ENO"/>
    <s v="Encino Sales"/>
    <x v="126"/>
    <x v="3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3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5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43"/>
    <x v="3"/>
    <n v="1"/>
    <n v="1"/>
    <n v="1"/>
    <n v="1"/>
    <n v="0"/>
    <n v="0"/>
    <n v="10975"/>
    <n v="300"/>
    <n v="10675"/>
    <n v="0"/>
    <n v="0"/>
    <n v="0"/>
    <n v="10675"/>
    <n v="2500"/>
    <n v="1"/>
    <n v="1"/>
    <n v="10675"/>
    <n v="10675"/>
    <n v="1"/>
    <n v="0"/>
  </r>
  <r>
    <s v="ENO"/>
    <s v="Encino Sales"/>
    <x v="126"/>
    <x v="1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9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6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8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5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8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5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6"/>
    <x v="13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9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88"/>
    <x v="0"/>
    <n v="2"/>
    <n v="2"/>
    <n v="2"/>
    <n v="2"/>
    <n v="0"/>
    <n v="0"/>
    <n v="11000"/>
    <n v="0"/>
    <n v="11000"/>
    <n v="0"/>
    <n v="0"/>
    <n v="0"/>
    <n v="11000"/>
    <n v="10234"/>
    <n v="1"/>
    <n v="0.5"/>
    <n v="11000"/>
    <n v="5500"/>
    <n v="1"/>
    <n v="0"/>
  </r>
  <r>
    <s v="ENO"/>
    <s v="Encino Sales"/>
    <x v="16"/>
    <x v="67"/>
    <x v="0"/>
    <n v="1"/>
    <n v="1"/>
    <n v="1"/>
    <n v="1"/>
    <n v="0"/>
    <n v="0"/>
    <n v="14900"/>
    <n v="653"/>
    <n v="14247"/>
    <n v="0"/>
    <n v="0"/>
    <n v="0"/>
    <n v="14247"/>
    <n v="8845"/>
    <n v="1"/>
    <n v="1"/>
    <n v="14247"/>
    <n v="14247"/>
    <n v="1"/>
    <n v="0"/>
  </r>
  <r>
    <s v="ENO"/>
    <s v="Encino Sales"/>
    <x v="16"/>
    <x v="115"/>
    <x v="0"/>
    <n v="1"/>
    <n v="1"/>
    <n v="1"/>
    <n v="1"/>
    <n v="0"/>
    <n v="0"/>
    <n v="11498"/>
    <n v="0"/>
    <n v="11498"/>
    <n v="0"/>
    <n v="0"/>
    <n v="0"/>
    <n v="11498"/>
    <n v="8304"/>
    <n v="1"/>
    <n v="1"/>
    <n v="11498"/>
    <n v="11498"/>
    <n v="1"/>
    <n v="0"/>
  </r>
  <r>
    <s v="ENO"/>
    <s v="Encino Sales"/>
    <x v="16"/>
    <x v="6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9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4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1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17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1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21"/>
    <x v="0"/>
    <n v="3"/>
    <n v="3"/>
    <n v="3"/>
    <n v="3"/>
    <n v="0"/>
    <n v="0"/>
    <n v="30200"/>
    <n v="827"/>
    <n v="29373"/>
    <n v="0"/>
    <n v="0"/>
    <n v="0"/>
    <n v="29373"/>
    <n v="16712"/>
    <n v="2"/>
    <n v="0.6667"/>
    <n v="14686.5"/>
    <n v="9791"/>
    <n v="2"/>
    <n v="0"/>
  </r>
  <r>
    <s v="ENO"/>
    <s v="Encino Sales"/>
    <x v="16"/>
    <x v="13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22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52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0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77"/>
    <x v="0"/>
    <n v="0"/>
    <n v="0"/>
    <n v="0"/>
    <n v="0"/>
    <n v="0"/>
    <n v="0"/>
    <n v="0"/>
    <n v="0"/>
    <n v="0"/>
    <n v="-19100"/>
    <n v="-827"/>
    <n v="-18273"/>
    <n v="-18273"/>
    <n v="-9367"/>
    <n v="-1"/>
    <n v="0"/>
    <n v="18273"/>
    <n v="0"/>
    <n v="0"/>
    <n v="1"/>
  </r>
  <r>
    <s v="ENO"/>
    <s v="Encino Sales"/>
    <x v="16"/>
    <x v="125"/>
    <x v="0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26"/>
    <x v="0"/>
    <n v="4"/>
    <n v="4"/>
    <n v="3"/>
    <n v="3"/>
    <n v="0"/>
    <n v="0"/>
    <n v="11100"/>
    <n v="0"/>
    <n v="11100"/>
    <n v="0"/>
    <n v="0"/>
    <n v="0"/>
    <n v="11100"/>
    <n v="9756"/>
    <n v="1"/>
    <n v="0.3333"/>
    <n v="11100"/>
    <n v="3700"/>
    <n v="1"/>
    <n v="0"/>
  </r>
  <r>
    <s v="ENO"/>
    <s v="Encino Sales"/>
    <x v="16"/>
    <x v="17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44"/>
    <x v="0"/>
    <n v="2"/>
    <n v="2"/>
    <n v="1"/>
    <n v="1"/>
    <n v="0"/>
    <n v="0"/>
    <n v="44150"/>
    <n v="0"/>
    <n v="44150"/>
    <n v="0"/>
    <n v="0"/>
    <n v="0"/>
    <n v="44150"/>
    <n v="15000"/>
    <n v="1"/>
    <n v="1"/>
    <n v="44150"/>
    <n v="44150"/>
    <n v="1"/>
    <n v="0"/>
  </r>
  <r>
    <s v="ENO"/>
    <s v="Encino Sales"/>
    <x v="16"/>
    <x v="1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77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6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7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0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2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5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81"/>
    <x v="0"/>
    <n v="1"/>
    <n v="1"/>
    <n v="1"/>
    <n v="1"/>
    <n v="0"/>
    <n v="0"/>
    <n v="16750"/>
    <n v="684"/>
    <n v="16066"/>
    <n v="0"/>
    <n v="0"/>
    <n v="0"/>
    <n v="16066"/>
    <n v="14690"/>
    <n v="1"/>
    <n v="1"/>
    <n v="16066"/>
    <n v="16066"/>
    <n v="1"/>
    <n v="0"/>
  </r>
  <r>
    <s v="ENO"/>
    <s v="Encino Sales"/>
    <x v="16"/>
    <x v="136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37"/>
    <x v="0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26"/>
    <x v="0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2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2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138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32"/>
    <x v="0"/>
    <n v="4"/>
    <n v="4"/>
    <n v="3"/>
    <n v="3"/>
    <n v="0"/>
    <n v="0"/>
    <n v="31000"/>
    <n v="499"/>
    <n v="30501"/>
    <n v="0"/>
    <n v="0"/>
    <n v="0"/>
    <n v="30501"/>
    <n v="11822"/>
    <n v="2"/>
    <n v="0.6667"/>
    <n v="15250.5"/>
    <n v="10167"/>
    <n v="2"/>
    <n v="0"/>
  </r>
  <r>
    <s v="ENO"/>
    <s v="Encino Sales"/>
    <x v="16"/>
    <x v="13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3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35"/>
    <x v="0"/>
    <n v="1"/>
    <n v="1"/>
    <n v="1"/>
    <n v="1"/>
    <n v="0"/>
    <n v="0"/>
    <n v="11500"/>
    <n v="0"/>
    <n v="11500"/>
    <n v="0"/>
    <n v="0"/>
    <n v="0"/>
    <n v="11500"/>
    <n v="2500"/>
    <n v="1"/>
    <n v="1"/>
    <n v="11500"/>
    <n v="11500"/>
    <n v="1"/>
    <n v="0"/>
  </r>
  <r>
    <s v="ENO"/>
    <s v="Encino Sales"/>
    <x v="16"/>
    <x v="37"/>
    <x v="0"/>
    <n v="1"/>
    <n v="1"/>
    <n v="1"/>
    <n v="1"/>
    <n v="0"/>
    <n v="0"/>
    <n v="7500"/>
    <n v="0"/>
    <n v="7500"/>
    <n v="0"/>
    <n v="0"/>
    <n v="0"/>
    <n v="7500"/>
    <n v="2500"/>
    <n v="1"/>
    <n v="1"/>
    <n v="7500"/>
    <n v="7500"/>
    <n v="1"/>
    <n v="0"/>
  </r>
  <r>
    <s v="ENO"/>
    <s v="Encino Sales"/>
    <x v="16"/>
    <x v="7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7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74"/>
    <x v="0"/>
    <n v="2"/>
    <n v="1"/>
    <n v="1"/>
    <n v="1"/>
    <n v="0"/>
    <n v="1"/>
    <n v="12000"/>
    <n v="729"/>
    <n v="11271"/>
    <n v="0"/>
    <n v="0"/>
    <n v="0"/>
    <n v="11271"/>
    <n v="14662"/>
    <n v="1"/>
    <n v="1"/>
    <n v="11271"/>
    <n v="11271"/>
    <n v="1"/>
    <n v="0"/>
  </r>
  <r>
    <s v="ENO"/>
    <s v="Encino Sales"/>
    <x v="16"/>
    <x v="128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42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43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48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4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5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8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55"/>
    <x v="0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6"/>
    <x v="57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7"/>
    <x v="130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7"/>
    <x v="76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7"/>
    <x v="134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7"/>
    <x v="7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0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5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1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6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7"/>
    <x v="0"/>
    <n v="1"/>
    <n v="1"/>
    <n v="1"/>
    <n v="1"/>
    <n v="0"/>
    <n v="0"/>
    <n v="27850"/>
    <n v="1620"/>
    <n v="26230"/>
    <n v="0"/>
    <n v="0"/>
    <n v="0"/>
    <n v="26230"/>
    <n v="13500"/>
    <n v="1"/>
    <n v="1"/>
    <n v="26230"/>
    <n v="26230"/>
    <n v="1"/>
    <n v="0"/>
  </r>
  <r>
    <s v="ENO"/>
    <s v="Encino Sales"/>
    <x v="18"/>
    <x v="163"/>
    <x v="0"/>
    <n v="1"/>
    <n v="1"/>
    <n v="1"/>
    <n v="1"/>
    <n v="0"/>
    <n v="0"/>
    <n v="9450"/>
    <n v="0"/>
    <n v="9450"/>
    <n v="0"/>
    <n v="0"/>
    <n v="0"/>
    <n v="9450"/>
    <n v="2500"/>
    <n v="1"/>
    <n v="1"/>
    <n v="9450"/>
    <n v="9450"/>
    <n v="1"/>
    <n v="0"/>
  </r>
  <r>
    <s v="ENO"/>
    <s v="Encino Sales"/>
    <x v="18"/>
    <x v="76"/>
    <x v="0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3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62"/>
    <x v="0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13"/>
    <x v="0"/>
    <n v="1"/>
    <n v="1"/>
    <n v="1"/>
    <n v="1"/>
    <n v="0"/>
    <n v="0"/>
    <n v="9100"/>
    <n v="0"/>
    <n v="9100"/>
    <n v="0"/>
    <n v="0"/>
    <n v="0"/>
    <n v="9100"/>
    <n v="6367"/>
    <n v="1"/>
    <n v="1"/>
    <n v="9100"/>
    <n v="9100"/>
    <n v="1"/>
    <n v="0"/>
  </r>
  <r>
    <s v="ENO"/>
    <s v="Encino Sales"/>
    <x v="18"/>
    <x v="145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9"/>
    <x v="0"/>
    <n v="3"/>
    <n v="3"/>
    <n v="3"/>
    <n v="3"/>
    <n v="0"/>
    <n v="0"/>
    <n v="20200"/>
    <n v="0"/>
    <n v="20200"/>
    <n v="0"/>
    <n v="0"/>
    <n v="0"/>
    <n v="20200"/>
    <n v="17579"/>
    <n v="2"/>
    <n v="0.6667"/>
    <n v="10100"/>
    <n v="6733.33"/>
    <n v="2"/>
    <n v="0"/>
  </r>
  <r>
    <s v="ENO"/>
    <s v="Encino Sales"/>
    <x v="18"/>
    <x v="146"/>
    <x v="0"/>
    <n v="0"/>
    <n v="0"/>
    <n v="0"/>
    <n v="0"/>
    <n v="0"/>
    <n v="0"/>
    <n v="11000"/>
    <n v="0"/>
    <n v="11000"/>
    <n v="0"/>
    <n v="0"/>
    <n v="0"/>
    <n v="11000"/>
    <n v="10234"/>
    <n v="1"/>
    <n v="0"/>
    <n v="11000"/>
    <n v="0"/>
    <n v="1"/>
    <n v="0"/>
  </r>
  <r>
    <s v="ENO"/>
    <s v="Encino Sales"/>
    <x v="18"/>
    <x v="16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88"/>
    <x v="0"/>
    <n v="1"/>
    <n v="1"/>
    <n v="1"/>
    <n v="1"/>
    <n v="0"/>
    <n v="0"/>
    <n v="9975"/>
    <n v="550"/>
    <n v="9425"/>
    <n v="0"/>
    <n v="0"/>
    <n v="0"/>
    <n v="9425"/>
    <n v="2500"/>
    <n v="1"/>
    <n v="1"/>
    <n v="9425"/>
    <n v="9425"/>
    <n v="1"/>
    <n v="0"/>
  </r>
  <r>
    <s v="ENO"/>
    <s v="Encino Sales"/>
    <x v="18"/>
    <x v="67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14"/>
    <x v="0"/>
    <n v="0"/>
    <n v="0"/>
    <n v="0"/>
    <n v="0"/>
    <n v="0"/>
    <n v="0"/>
    <n v="0"/>
    <n v="0"/>
    <n v="0"/>
    <n v="-9975"/>
    <n v="-550"/>
    <n v="-9425"/>
    <n v="-9425"/>
    <n v="-2500"/>
    <n v="-1"/>
    <n v="0"/>
    <n v="9425"/>
    <n v="0"/>
    <n v="0"/>
    <n v="1"/>
  </r>
  <r>
    <s v="ENO"/>
    <s v="Encino Sales"/>
    <x v="18"/>
    <x v="94"/>
    <x v="0"/>
    <n v="2"/>
    <n v="2"/>
    <n v="2"/>
    <n v="2"/>
    <n v="0"/>
    <n v="0"/>
    <n v="7700"/>
    <n v="0"/>
    <n v="7700"/>
    <n v="0"/>
    <n v="0"/>
    <n v="0"/>
    <n v="7700"/>
    <n v="9756"/>
    <n v="1"/>
    <n v="0.5"/>
    <n v="7700"/>
    <n v="3850"/>
    <n v="1"/>
    <n v="0"/>
  </r>
  <r>
    <s v="ENO"/>
    <s v="Encino Sales"/>
    <x v="18"/>
    <x v="14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17"/>
    <x v="0"/>
    <n v="4"/>
    <n v="3"/>
    <n v="2"/>
    <n v="2"/>
    <n v="0"/>
    <n v="1"/>
    <n v="9973"/>
    <n v="600"/>
    <n v="9373"/>
    <n v="0"/>
    <n v="0"/>
    <n v="0"/>
    <n v="9373"/>
    <n v="2500"/>
    <n v="1"/>
    <n v="0.5"/>
    <n v="9373"/>
    <n v="4686.5"/>
    <n v="1"/>
    <n v="0"/>
  </r>
  <r>
    <s v="ENO"/>
    <s v="Encino Sales"/>
    <x v="18"/>
    <x v="118"/>
    <x v="0"/>
    <n v="3"/>
    <n v="3"/>
    <n v="3"/>
    <n v="3"/>
    <n v="0"/>
    <n v="0"/>
    <n v="8975"/>
    <n v="0"/>
    <n v="8975"/>
    <n v="0"/>
    <n v="0"/>
    <n v="0"/>
    <n v="8975"/>
    <n v="2500"/>
    <n v="1"/>
    <n v="0.3333"/>
    <n v="8975"/>
    <n v="2991.67"/>
    <n v="1"/>
    <n v="0"/>
  </r>
  <r>
    <s v="ENO"/>
    <s v="Encino Sales"/>
    <x v="18"/>
    <x v="11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21"/>
    <x v="0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3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22"/>
    <x v="0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42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5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70"/>
    <x v="0"/>
    <n v="3"/>
    <n v="2"/>
    <n v="2"/>
    <n v="2"/>
    <n v="0"/>
    <n v="1"/>
    <n v="22100"/>
    <n v="650"/>
    <n v="21450"/>
    <n v="0"/>
    <n v="0"/>
    <n v="0"/>
    <n v="21450"/>
    <n v="5000"/>
    <n v="2"/>
    <n v="1"/>
    <n v="10725"/>
    <n v="10725"/>
    <n v="2"/>
    <n v="0"/>
  </r>
  <r>
    <s v="ENO"/>
    <s v="Encino Sales"/>
    <x v="18"/>
    <x v="10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23"/>
    <x v="0"/>
    <n v="1"/>
    <n v="1"/>
    <n v="1"/>
    <n v="1"/>
    <n v="0"/>
    <n v="0"/>
    <n v="8213"/>
    <n v="0"/>
    <n v="8213"/>
    <n v="0"/>
    <n v="0"/>
    <n v="0"/>
    <n v="8213"/>
    <n v="14100"/>
    <n v="1"/>
    <n v="1"/>
    <n v="8213"/>
    <n v="8213"/>
    <n v="1"/>
    <n v="0"/>
  </r>
  <r>
    <s v="ENO"/>
    <s v="Encino Sales"/>
    <x v="18"/>
    <x v="124"/>
    <x v="0"/>
    <n v="0"/>
    <n v="0"/>
    <n v="0"/>
    <n v="0"/>
    <n v="0"/>
    <n v="0"/>
    <n v="0"/>
    <n v="0"/>
    <n v="0"/>
    <n v="-11100"/>
    <n v="-650"/>
    <n v="-10450"/>
    <n v="-10450"/>
    <n v="-2500"/>
    <n v="-1"/>
    <n v="0"/>
    <n v="10450"/>
    <n v="0"/>
    <n v="0"/>
    <n v="1"/>
  </r>
  <r>
    <s v="ENO"/>
    <s v="Encino Sales"/>
    <x v="18"/>
    <x v="133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25"/>
    <x v="0"/>
    <n v="1"/>
    <n v="1"/>
    <n v="1"/>
    <n v="1"/>
    <n v="0"/>
    <n v="0"/>
    <n v="11100"/>
    <n v="0"/>
    <n v="11100"/>
    <n v="0"/>
    <n v="0"/>
    <n v="0"/>
    <n v="11100"/>
    <n v="6367"/>
    <n v="1"/>
    <n v="1"/>
    <n v="11100"/>
    <n v="11100"/>
    <n v="1"/>
    <n v="0"/>
  </r>
  <r>
    <s v="ENO"/>
    <s v="Encino Sales"/>
    <x v="18"/>
    <x v="126"/>
    <x v="0"/>
    <n v="6"/>
    <n v="5"/>
    <n v="2"/>
    <n v="2"/>
    <n v="0"/>
    <n v="1"/>
    <n v="9975"/>
    <n v="0"/>
    <n v="9975"/>
    <n v="0"/>
    <n v="0"/>
    <n v="0"/>
    <n v="9975"/>
    <n v="2500"/>
    <n v="1"/>
    <n v="0.5"/>
    <n v="9975"/>
    <n v="4987.5"/>
    <n v="1"/>
    <n v="0"/>
  </r>
  <r>
    <s v="ENO"/>
    <s v="Encino Sales"/>
    <x v="18"/>
    <x v="144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2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3"/>
    <x v="0"/>
    <n v="2"/>
    <n v="2"/>
    <n v="2"/>
    <n v="2"/>
    <n v="0"/>
    <n v="0"/>
    <n v="18540"/>
    <n v="0"/>
    <n v="18540"/>
    <n v="0"/>
    <n v="0"/>
    <n v="0"/>
    <n v="18540"/>
    <n v="23879"/>
    <n v="2"/>
    <n v="1"/>
    <n v="9270"/>
    <n v="9270"/>
    <n v="2"/>
    <n v="0"/>
  </r>
  <r>
    <s v="ENO"/>
    <s v="Encino Sales"/>
    <x v="18"/>
    <x v="79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5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6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77"/>
    <x v="0"/>
    <n v="3"/>
    <n v="3"/>
    <n v="3"/>
    <n v="3"/>
    <n v="0"/>
    <n v="0"/>
    <n v="11100"/>
    <n v="0"/>
    <n v="11100"/>
    <n v="0"/>
    <n v="0"/>
    <n v="0"/>
    <n v="11100"/>
    <n v="11690"/>
    <n v="1"/>
    <n v="0.3333"/>
    <n v="11100"/>
    <n v="3700"/>
    <n v="1"/>
    <n v="0"/>
  </r>
  <r>
    <s v="ENO"/>
    <s v="Encino Sales"/>
    <x v="18"/>
    <x v="78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8"/>
    <x v="0"/>
    <n v="6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05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20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2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2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23"/>
    <x v="0"/>
    <n v="2"/>
    <n v="2"/>
    <n v="2"/>
    <n v="2"/>
    <n v="0"/>
    <n v="0"/>
    <n v="23150"/>
    <n v="900"/>
    <n v="22250"/>
    <n v="0"/>
    <n v="0"/>
    <n v="0"/>
    <n v="22250"/>
    <n v="7500"/>
    <n v="1"/>
    <n v="0.5"/>
    <n v="22250"/>
    <n v="11125"/>
    <n v="1"/>
    <n v="0"/>
  </r>
  <r>
    <s v="ENO"/>
    <s v="Encino Sales"/>
    <x v="18"/>
    <x v="154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83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8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2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26"/>
    <x v="0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27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28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29"/>
    <x v="0"/>
    <n v="3"/>
    <n v="2"/>
    <n v="2"/>
    <n v="1"/>
    <n v="0"/>
    <n v="1"/>
    <n v="29900"/>
    <n v="900"/>
    <n v="29000"/>
    <n v="0"/>
    <n v="0"/>
    <n v="0"/>
    <n v="29000"/>
    <n v="7500"/>
    <n v="1"/>
    <n v="1"/>
    <n v="29000"/>
    <n v="29000"/>
    <n v="1"/>
    <n v="0"/>
  </r>
  <r>
    <s v="ENO"/>
    <s v="Encino Sales"/>
    <x v="18"/>
    <x v="30"/>
    <x v="0"/>
    <n v="2"/>
    <n v="2"/>
    <n v="2"/>
    <n v="2"/>
    <n v="0"/>
    <n v="0"/>
    <n v="14500"/>
    <n v="480"/>
    <n v="14020"/>
    <n v="0"/>
    <n v="0"/>
    <n v="0"/>
    <n v="14020"/>
    <n v="4000"/>
    <n v="1"/>
    <n v="0.5"/>
    <n v="14020"/>
    <n v="7010"/>
    <n v="1"/>
    <n v="0"/>
  </r>
  <r>
    <s v="ENO"/>
    <s v="Encino Sales"/>
    <x v="18"/>
    <x v="3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8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32"/>
    <x v="0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3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36"/>
    <x v="0"/>
    <n v="1"/>
    <n v="1"/>
    <n v="0"/>
    <n v="0"/>
    <n v="0"/>
    <n v="0"/>
    <n v="0"/>
    <n v="0"/>
    <n v="0"/>
    <n v="-23150"/>
    <n v="-900"/>
    <n v="-22250"/>
    <n v="-22250"/>
    <n v="-7500"/>
    <n v="-1"/>
    <n v="0"/>
    <n v="22250"/>
    <n v="0"/>
    <n v="0"/>
    <n v="1"/>
  </r>
  <r>
    <s v="ENO"/>
    <s v="Encino Sales"/>
    <x v="18"/>
    <x v="71"/>
    <x v="0"/>
    <n v="1"/>
    <n v="1"/>
    <n v="1"/>
    <n v="1"/>
    <n v="0"/>
    <n v="0"/>
    <n v="19900"/>
    <n v="600"/>
    <n v="19300"/>
    <n v="0"/>
    <n v="0"/>
    <n v="0"/>
    <n v="19300"/>
    <n v="4000"/>
    <n v="1"/>
    <n v="1"/>
    <n v="19300"/>
    <n v="19300"/>
    <n v="1"/>
    <n v="0"/>
  </r>
  <r>
    <s v="ENO"/>
    <s v="Encino Sales"/>
    <x v="18"/>
    <x v="3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7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74"/>
    <x v="0"/>
    <n v="3"/>
    <n v="2"/>
    <n v="2"/>
    <n v="2"/>
    <n v="0"/>
    <n v="0"/>
    <n v="13900"/>
    <n v="600"/>
    <n v="13300"/>
    <n v="0"/>
    <n v="0"/>
    <n v="0"/>
    <n v="13300"/>
    <n v="4000"/>
    <n v="1"/>
    <n v="0.5"/>
    <n v="13300"/>
    <n v="6650"/>
    <n v="1"/>
    <n v="0"/>
  </r>
  <r>
    <s v="ENO"/>
    <s v="Encino Sales"/>
    <x v="18"/>
    <x v="3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40"/>
    <x v="0"/>
    <n v="3"/>
    <n v="2"/>
    <n v="2"/>
    <n v="2"/>
    <n v="0"/>
    <n v="1"/>
    <n v="8975"/>
    <n v="0"/>
    <n v="8975"/>
    <n v="0"/>
    <n v="0"/>
    <n v="0"/>
    <n v="8975"/>
    <n v="2500"/>
    <n v="1"/>
    <n v="0.5"/>
    <n v="8975"/>
    <n v="4487.5"/>
    <n v="1"/>
    <n v="0"/>
  </r>
  <r>
    <s v="ENO"/>
    <s v="Encino Sales"/>
    <x v="18"/>
    <x v="41"/>
    <x v="0"/>
    <n v="2"/>
    <n v="2"/>
    <n v="2"/>
    <n v="2"/>
    <n v="0"/>
    <n v="0"/>
    <n v="15700"/>
    <n v="480"/>
    <n v="15220"/>
    <n v="0"/>
    <n v="0"/>
    <n v="0"/>
    <n v="15220"/>
    <n v="4000"/>
    <n v="1"/>
    <n v="0.5"/>
    <n v="15220"/>
    <n v="7610"/>
    <n v="1"/>
    <n v="0"/>
  </r>
  <r>
    <s v="ENO"/>
    <s v="Encino Sales"/>
    <x v="18"/>
    <x v="4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4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5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4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84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4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5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4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14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51"/>
    <x v="0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86"/>
    <x v="0"/>
    <n v="2"/>
    <n v="2"/>
    <n v="2"/>
    <n v="2"/>
    <n v="0"/>
    <n v="0"/>
    <n v="11125"/>
    <n v="0"/>
    <n v="11125"/>
    <n v="0"/>
    <n v="0"/>
    <n v="0"/>
    <n v="11125"/>
    <n v="7345"/>
    <n v="1"/>
    <n v="0.5"/>
    <n v="11125"/>
    <n v="5562.5"/>
    <n v="1"/>
    <n v="0"/>
  </r>
  <r>
    <s v="ENO"/>
    <s v="Encino Sales"/>
    <x v="18"/>
    <x v="160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53"/>
    <x v="0"/>
    <n v="1"/>
    <n v="1"/>
    <n v="0"/>
    <n v="0"/>
    <n v="0"/>
    <n v="0"/>
    <n v="0"/>
    <n v="0"/>
    <n v="0"/>
    <n v="-11125"/>
    <n v="0"/>
    <n v="-11125"/>
    <n v="-11125"/>
    <n v="-7345"/>
    <n v="-1"/>
    <n v="0"/>
    <n v="11125"/>
    <n v="0"/>
    <n v="0"/>
    <n v="1"/>
  </r>
  <r>
    <s v="ENO"/>
    <s v="Encino Sales"/>
    <x v="18"/>
    <x v="55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8"/>
    <x v="9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8"/>
    <x v="99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8"/>
    <x v="16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8"/>
    <x v="1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8"/>
    <x v="7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8"/>
    <x v="1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8"/>
    <x v="13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8"/>
    <x v="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29"/>
    <x v="12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08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62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0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9"/>
    <x v="2"/>
    <n v="0"/>
    <n v="0"/>
    <n v="0"/>
    <n v="0"/>
    <n v="0"/>
    <n v="0"/>
    <n v="10075"/>
    <n v="300"/>
    <n v="9775"/>
    <n v="0"/>
    <n v="0"/>
    <n v="0"/>
    <n v="9775"/>
    <n v="2500"/>
    <n v="1"/>
    <n v="0"/>
    <n v="9775"/>
    <n v="0"/>
    <n v="1"/>
    <n v="0"/>
  </r>
  <r>
    <s v="ENO"/>
    <s v="Encino Sales"/>
    <x v="130"/>
    <x v="10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8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6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7"/>
    <x v="2"/>
    <n v="2"/>
    <n v="2"/>
    <n v="2"/>
    <n v="2"/>
    <n v="0"/>
    <n v="0"/>
    <n v="8060"/>
    <n v="300"/>
    <n v="7760"/>
    <n v="0"/>
    <n v="0"/>
    <n v="0"/>
    <n v="7760"/>
    <n v="2500"/>
    <n v="1"/>
    <n v="0.5"/>
    <n v="7760"/>
    <n v="3880"/>
    <n v="1"/>
    <n v="0"/>
  </r>
  <r>
    <s v="ENO"/>
    <s v="Encino Sales"/>
    <x v="130"/>
    <x v="9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9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76"/>
    <x v="2"/>
    <n v="3"/>
    <n v="3"/>
    <n v="2"/>
    <n v="2"/>
    <n v="0"/>
    <n v="0"/>
    <n v="14900"/>
    <n v="480"/>
    <n v="14420"/>
    <n v="0"/>
    <n v="0"/>
    <n v="0"/>
    <n v="14420"/>
    <n v="4000"/>
    <n v="1"/>
    <n v="0.5"/>
    <n v="14420"/>
    <n v="7210"/>
    <n v="1"/>
    <n v="0"/>
  </r>
  <r>
    <s v="ENO"/>
    <s v="Encino Sales"/>
    <x v="130"/>
    <x v="7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4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63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13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4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6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8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8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67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67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49"/>
    <x v="2"/>
    <n v="1"/>
    <n v="1"/>
    <n v="0"/>
    <n v="0"/>
    <n v="0"/>
    <n v="0"/>
    <n v="9975"/>
    <n v="375"/>
    <n v="9600"/>
    <n v="0"/>
    <n v="0"/>
    <n v="0"/>
    <n v="9600"/>
    <n v="2500"/>
    <n v="1"/>
    <n v="0"/>
    <n v="9600"/>
    <n v="0"/>
    <n v="1"/>
    <n v="0"/>
  </r>
  <r>
    <s v="ENO"/>
    <s v="Encino Sales"/>
    <x v="130"/>
    <x v="6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9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1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50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21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52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70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0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2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4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25"/>
    <x v="2"/>
    <n v="7"/>
    <n v="5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2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4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1"/>
    <x v="2"/>
    <n v="1"/>
    <n v="1"/>
    <n v="1"/>
    <n v="1"/>
    <n v="0"/>
    <n v="0"/>
    <n v="10175"/>
    <n v="300"/>
    <n v="9875"/>
    <n v="0"/>
    <n v="0"/>
    <n v="0"/>
    <n v="9875"/>
    <n v="2500"/>
    <n v="1"/>
    <n v="1"/>
    <n v="9875"/>
    <n v="9875"/>
    <n v="1"/>
    <n v="0"/>
  </r>
  <r>
    <s v="ENO"/>
    <s v="Encino Sales"/>
    <x v="130"/>
    <x v="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7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7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6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7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0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3"/>
    <x v="2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8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4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81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5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8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80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9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3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3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7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7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37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5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2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7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7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28"/>
    <x v="2"/>
    <n v="0"/>
    <n v="0"/>
    <n v="0"/>
    <n v="0"/>
    <n v="0"/>
    <n v="0"/>
    <n v="10145"/>
    <n v="375"/>
    <n v="9770"/>
    <n v="0"/>
    <n v="0"/>
    <n v="0"/>
    <n v="9770"/>
    <n v="2500"/>
    <n v="1"/>
    <n v="0"/>
    <n v="9770"/>
    <n v="0"/>
    <n v="1"/>
    <n v="0"/>
  </r>
  <r>
    <s v="ENO"/>
    <s v="Encino Sales"/>
    <x v="130"/>
    <x v="7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6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3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5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97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8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58"/>
    <x v="2"/>
    <n v="0"/>
    <n v="0"/>
    <n v="0"/>
    <n v="0"/>
    <n v="0"/>
    <n v="0"/>
    <n v="7000"/>
    <n v="0"/>
    <n v="7000"/>
    <n v="0"/>
    <n v="0"/>
    <n v="0"/>
    <n v="7000"/>
    <n v="2500"/>
    <n v="1"/>
    <n v="0"/>
    <n v="7000"/>
    <n v="0"/>
    <n v="1"/>
    <n v="0"/>
  </r>
  <r>
    <s v="ENO"/>
    <s v="Encino Sales"/>
    <x v="130"/>
    <x v="15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4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8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85"/>
    <x v="2"/>
    <n v="0"/>
    <n v="0"/>
    <n v="0"/>
    <n v="0"/>
    <n v="0"/>
    <n v="0"/>
    <n v="12900"/>
    <n v="375"/>
    <n v="12525"/>
    <n v="0"/>
    <n v="0"/>
    <n v="0"/>
    <n v="12525"/>
    <n v="2500"/>
    <n v="1"/>
    <n v="0"/>
    <n v="12525"/>
    <n v="0"/>
    <n v="1"/>
    <n v="0"/>
  </r>
  <r>
    <s v="ENO"/>
    <s v="Encino Sales"/>
    <x v="130"/>
    <x v="5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8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13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0"/>
    <x v="9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1"/>
    <x v="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6"/>
    <x v="3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9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7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120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14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12"/>
    <x v="0"/>
    <n v="0"/>
    <n v="0"/>
    <n v="0"/>
    <n v="0"/>
    <n v="0"/>
    <n v="0"/>
    <n v="9388"/>
    <n v="0"/>
    <n v="9388"/>
    <n v="0"/>
    <n v="0"/>
    <n v="0"/>
    <n v="9388"/>
    <n v="6367"/>
    <n v="1"/>
    <n v="0"/>
    <n v="9388"/>
    <n v="0"/>
    <n v="1"/>
    <n v="0"/>
  </r>
  <r>
    <s v="ENO"/>
    <s v="Encino Sales"/>
    <x v="19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1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8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13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30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36"/>
    <x v="0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1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12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15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4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9"/>
    <x v="49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0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0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2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8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1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6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7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7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6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9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14"/>
    <x v="3"/>
    <n v="5"/>
    <n v="3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4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1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4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4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1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1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5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2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3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7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3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2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2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6"/>
    <x v="3"/>
    <n v="1"/>
    <n v="1"/>
    <n v="0"/>
    <n v="0"/>
    <n v="0"/>
    <n v="0"/>
    <n v="10075"/>
    <n v="300"/>
    <n v="9775"/>
    <n v="0"/>
    <n v="0"/>
    <n v="0"/>
    <n v="9775"/>
    <n v="2500"/>
    <n v="1"/>
    <n v="0"/>
    <n v="9775"/>
    <n v="0"/>
    <n v="1"/>
    <n v="0"/>
  </r>
  <r>
    <s v="ENO"/>
    <s v="Encino Sales"/>
    <x v="132"/>
    <x v="7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05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3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2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23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24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81"/>
    <x v="3"/>
    <n v="5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2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28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29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3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32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35"/>
    <x v="3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3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55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73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2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75"/>
    <x v="3"/>
    <n v="3"/>
    <n v="2"/>
    <n v="1"/>
    <n v="1"/>
    <n v="0"/>
    <n v="1"/>
    <n v="8213"/>
    <n v="300"/>
    <n v="7913"/>
    <n v="0"/>
    <n v="0"/>
    <n v="0"/>
    <n v="7913"/>
    <n v="2500"/>
    <n v="1"/>
    <n v="1"/>
    <n v="7913"/>
    <n v="7913"/>
    <n v="1"/>
    <n v="0"/>
  </r>
  <r>
    <s v="ENO"/>
    <s v="Encino Sales"/>
    <x v="132"/>
    <x v="39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6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41"/>
    <x v="3"/>
    <n v="3"/>
    <n v="1"/>
    <n v="0"/>
    <n v="0"/>
    <n v="0"/>
    <n v="2"/>
    <n v="0"/>
    <n v="0"/>
    <n v="0"/>
    <n v="-8213"/>
    <n v="-300"/>
    <n v="-7913"/>
    <n v="-7913"/>
    <n v="-2500"/>
    <n v="-1"/>
    <n v="0"/>
    <n v="7913"/>
    <n v="0"/>
    <n v="0"/>
    <n v="1"/>
  </r>
  <r>
    <s v="ENO"/>
    <s v="Encino Sales"/>
    <x v="132"/>
    <x v="42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43"/>
    <x v="3"/>
    <n v="4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6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5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97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44"/>
    <x v="3"/>
    <n v="4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4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47"/>
    <x v="3"/>
    <n v="1"/>
    <n v="1"/>
    <n v="1"/>
    <n v="1"/>
    <n v="0"/>
    <n v="0"/>
    <n v="15300"/>
    <n v="1230"/>
    <n v="14070"/>
    <n v="0"/>
    <n v="0"/>
    <n v="0"/>
    <n v="14070"/>
    <n v="4000"/>
    <n v="1"/>
    <n v="1"/>
    <n v="14070"/>
    <n v="14070"/>
    <n v="1"/>
    <n v="0"/>
  </r>
  <r>
    <s v="ENO"/>
    <s v="Encino Sales"/>
    <x v="132"/>
    <x v="4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4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40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85"/>
    <x v="3"/>
    <n v="2"/>
    <n v="2"/>
    <n v="1"/>
    <n v="1"/>
    <n v="0"/>
    <n v="0"/>
    <n v="12900"/>
    <n v="360"/>
    <n v="12540"/>
    <n v="0"/>
    <n v="0"/>
    <n v="0"/>
    <n v="12540"/>
    <n v="3000"/>
    <n v="1"/>
    <n v="1"/>
    <n v="12540"/>
    <n v="12540"/>
    <n v="1"/>
    <n v="0"/>
  </r>
  <r>
    <s v="ENO"/>
    <s v="Encino Sales"/>
    <x v="132"/>
    <x v="8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6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55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13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5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2"/>
    <x v="9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3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3"/>
    <x v="1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5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5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7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62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4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6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4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94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1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5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2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2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32"/>
    <x v="3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22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42"/>
    <x v="3"/>
    <n v="0"/>
    <n v="0"/>
    <n v="0"/>
    <n v="0"/>
    <n v="0"/>
    <n v="0"/>
    <n v="14900"/>
    <n v="600"/>
    <n v="14300"/>
    <n v="0"/>
    <n v="0"/>
    <n v="0"/>
    <n v="14300"/>
    <n v="4000"/>
    <n v="1"/>
    <n v="0"/>
    <n v="14300"/>
    <n v="0"/>
    <n v="1"/>
    <n v="0"/>
  </r>
  <r>
    <s v="ENO"/>
    <s v="Encino Sales"/>
    <x v="134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25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2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4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4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7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28"/>
    <x v="3"/>
    <n v="5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29"/>
    <x v="3"/>
    <n v="5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3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8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73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7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40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4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4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4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4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1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4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4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4"/>
    <x v="5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65"/>
    <x v="4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8"/>
    <x v="4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6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3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15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38"/>
    <x v="4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7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128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42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4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156"/>
    <x v="4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4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5"/>
    <x v="57"/>
    <x v="4"/>
    <n v="0"/>
    <n v="0"/>
    <n v="0"/>
    <n v="0"/>
    <n v="0"/>
    <n v="0"/>
    <n v="10125"/>
    <n v="300"/>
    <n v="9825"/>
    <n v="0"/>
    <n v="0"/>
    <n v="0"/>
    <n v="9825"/>
    <n v="2500"/>
    <n v="1"/>
    <n v="0"/>
    <n v="9825"/>
    <n v="0"/>
    <n v="1"/>
    <n v="0"/>
  </r>
  <r>
    <s v="ENO"/>
    <s v="Encino Sales"/>
    <x v="136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6"/>
    <x v="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62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2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1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9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3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2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54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8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2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80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3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7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3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4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4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4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8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5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7"/>
    <x v="90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8"/>
    <x v="163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8"/>
    <x v="13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8"/>
    <x v="16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8"/>
    <x v="7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8"/>
    <x v="1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8"/>
    <x v="1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8"/>
    <x v="2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8"/>
    <x v="154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8"/>
    <x v="81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8"/>
    <x v="2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8"/>
    <x v="80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0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1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8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87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61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9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6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6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48"/>
    <x v="3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9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1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7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0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2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4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6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7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5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3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2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23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5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8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2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2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81"/>
    <x v="3"/>
    <n v="3"/>
    <n v="0"/>
    <n v="0"/>
    <n v="0"/>
    <n v="1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3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28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3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3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3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32"/>
    <x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3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7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38"/>
    <x v="3"/>
    <n v="5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7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39"/>
    <x v="3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6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0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41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4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4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4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59"/>
    <x v="3"/>
    <n v="0"/>
    <n v="0"/>
    <n v="0"/>
    <n v="0"/>
    <n v="0"/>
    <n v="0"/>
    <n v="7000"/>
    <n v="0"/>
    <n v="7000"/>
    <n v="0"/>
    <n v="0"/>
    <n v="0"/>
    <n v="7000"/>
    <n v="2500"/>
    <n v="1"/>
    <n v="0"/>
    <n v="7000"/>
    <n v="0"/>
    <n v="1"/>
    <n v="0"/>
  </r>
  <r>
    <s v="ENO"/>
    <s v="Encino Sales"/>
    <x v="139"/>
    <x v="14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5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8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51"/>
    <x v="3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16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5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5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5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ENO"/>
    <s v="Encino Sales"/>
    <x v="139"/>
    <x v="9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58"/>
    <x v="2"/>
    <n v="9"/>
    <n v="7"/>
    <n v="5"/>
    <n v="5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5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2"/>
    <x v="2"/>
    <n v="3"/>
    <n v="3"/>
    <n v="2"/>
    <n v="2"/>
    <n v="0"/>
    <n v="0"/>
    <n v="10628"/>
    <n v="300"/>
    <n v="10328"/>
    <n v="0"/>
    <n v="0"/>
    <n v="0"/>
    <n v="10328"/>
    <n v="2500"/>
    <n v="1"/>
    <n v="0.5"/>
    <n v="10328"/>
    <n v="5164"/>
    <n v="1"/>
    <n v="0"/>
  </r>
  <r>
    <s v="NBO"/>
    <s v="Newport Beach Sales"/>
    <x v="20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5"/>
    <x v="2"/>
    <n v="3"/>
    <n v="2"/>
    <n v="1"/>
    <n v="1"/>
    <n v="0"/>
    <n v="1"/>
    <n v="0"/>
    <n v="0"/>
    <n v="0"/>
    <n v="-10628"/>
    <n v="-300"/>
    <n v="-10328"/>
    <n v="-10328"/>
    <n v="-2500"/>
    <n v="-1"/>
    <n v="-1"/>
    <n v="10328"/>
    <n v="-10328"/>
    <n v="0"/>
    <n v="1"/>
  </r>
  <r>
    <s v="NBO"/>
    <s v="Newport Beach Sales"/>
    <x v="20"/>
    <x v="11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6"/>
    <x v="2"/>
    <n v="1"/>
    <n v="1"/>
    <n v="1"/>
    <n v="1"/>
    <n v="0"/>
    <n v="0"/>
    <n v="8060"/>
    <n v="300"/>
    <n v="7760"/>
    <n v="0"/>
    <n v="0"/>
    <n v="0"/>
    <n v="7760"/>
    <n v="2500"/>
    <n v="1"/>
    <n v="1"/>
    <n v="7760"/>
    <n v="7760"/>
    <n v="1"/>
    <n v="0"/>
  </r>
  <r>
    <s v="NBO"/>
    <s v="Newport Beach Sales"/>
    <x v="20"/>
    <x v="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6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6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4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6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9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18"/>
    <x v="2"/>
    <n v="5"/>
    <n v="4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2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21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2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2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3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25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26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5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38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6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4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5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5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57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1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1"/>
    <x v="6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1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1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1"/>
    <x v="1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1"/>
    <x v="1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1"/>
    <x v="7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1"/>
    <x v="1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1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2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2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2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2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2"/>
    <x v="1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2"/>
    <x v="11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2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2"/>
    <x v="12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0"/>
    <x v="8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0"/>
    <x v="2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7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0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24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8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25"/>
    <x v="2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2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27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2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2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80"/>
    <x v="2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32"/>
    <x v="2"/>
    <n v="3"/>
    <n v="2"/>
    <n v="1"/>
    <n v="0"/>
    <n v="1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3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36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48"/>
    <x v="2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5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0"/>
    <x v="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6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9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68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4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1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6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94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4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5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2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21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22"/>
    <x v="2"/>
    <n v="2"/>
    <n v="2"/>
    <n v="2"/>
    <n v="2"/>
    <n v="0"/>
    <n v="0"/>
    <n v="13463"/>
    <n v="750"/>
    <n v="12713"/>
    <n v="0"/>
    <n v="0"/>
    <n v="0"/>
    <n v="12713"/>
    <n v="5000"/>
    <n v="1"/>
    <n v="0.5"/>
    <n v="12713"/>
    <n v="6356.5"/>
    <n v="1"/>
    <n v="0"/>
  </r>
  <r>
    <s v="NBO"/>
    <s v="Newport Beach Sales"/>
    <x v="24"/>
    <x v="14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51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52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0"/>
    <x v="2"/>
    <n v="3"/>
    <n v="3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2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2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3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26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4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7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7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156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4"/>
    <x v="9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61"/>
    <x v="2"/>
    <n v="1"/>
    <n v="1"/>
    <n v="1"/>
    <n v="1"/>
    <n v="0"/>
    <n v="0"/>
    <n v="10048"/>
    <n v="375"/>
    <n v="9673"/>
    <n v="0"/>
    <n v="0"/>
    <n v="0"/>
    <n v="9673"/>
    <n v="2500"/>
    <n v="1"/>
    <n v="1"/>
    <n v="9673"/>
    <n v="9673"/>
    <n v="1"/>
    <n v="0"/>
  </r>
  <r>
    <s v="NBO"/>
    <s v="Newport Beach Sales"/>
    <x v="25"/>
    <x v="4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3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4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64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4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94"/>
    <x v="2"/>
    <n v="1"/>
    <n v="1"/>
    <n v="1"/>
    <n v="1"/>
    <n v="0"/>
    <n v="0"/>
    <n v="7157"/>
    <n v="185"/>
    <n v="6972"/>
    <n v="0"/>
    <n v="0"/>
    <n v="0"/>
    <n v="6972"/>
    <n v="2500"/>
    <n v="1"/>
    <n v="1"/>
    <n v="6972"/>
    <n v="6972"/>
    <n v="1"/>
    <n v="0"/>
  </r>
  <r>
    <s v="NBO"/>
    <s v="Newport Beach Sales"/>
    <x v="25"/>
    <x v="1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1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5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4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5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7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2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26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6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53"/>
    <x v="2"/>
    <n v="1"/>
    <n v="1"/>
    <n v="1"/>
    <n v="1"/>
    <n v="0"/>
    <n v="0"/>
    <n v="8550"/>
    <n v="0"/>
    <n v="8550"/>
    <n v="0"/>
    <n v="0"/>
    <n v="0"/>
    <n v="8550"/>
    <n v="2500"/>
    <n v="1"/>
    <n v="1"/>
    <n v="8550"/>
    <n v="8550"/>
    <n v="1"/>
    <n v="0"/>
  </r>
  <r>
    <s v="NBO"/>
    <s v="Newport Beach Sales"/>
    <x v="25"/>
    <x v="1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7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0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24"/>
    <x v="2"/>
    <n v="1"/>
    <n v="1"/>
    <n v="1"/>
    <n v="1"/>
    <n v="0"/>
    <n v="0"/>
    <n v="10075"/>
    <n v="300"/>
    <n v="9775"/>
    <n v="0"/>
    <n v="0"/>
    <n v="0"/>
    <n v="9775"/>
    <n v="2500"/>
    <n v="1"/>
    <n v="1"/>
    <n v="9775"/>
    <n v="9775"/>
    <n v="1"/>
    <n v="0"/>
  </r>
  <r>
    <s v="NBO"/>
    <s v="Newport Beach Sales"/>
    <x v="25"/>
    <x v="8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25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2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3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8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7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3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5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73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7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2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6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9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4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6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8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5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59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5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8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5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5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5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13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5"/>
    <x v="5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4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5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7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33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6"/>
    <x v="125"/>
    <x v="2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1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4"/>
    <x v="3"/>
    <n v="2"/>
    <n v="2"/>
    <n v="1"/>
    <n v="1"/>
    <n v="0"/>
    <n v="0"/>
    <n v="14879"/>
    <n v="480"/>
    <n v="14399"/>
    <n v="0"/>
    <n v="0"/>
    <n v="0"/>
    <n v="14399"/>
    <n v="4000"/>
    <n v="1"/>
    <n v="1"/>
    <n v="14399"/>
    <n v="14399"/>
    <n v="1"/>
    <n v="0"/>
  </r>
  <r>
    <s v="NBO"/>
    <s v="Newport Beach Sales"/>
    <x v="27"/>
    <x v="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2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10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8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4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51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8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16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7"/>
    <x v="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0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62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6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4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1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5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20"/>
    <x v="2"/>
    <n v="0"/>
    <n v="0"/>
    <n v="0"/>
    <n v="0"/>
    <n v="0"/>
    <n v="0"/>
    <n v="0"/>
    <n v="0"/>
    <n v="0"/>
    <n v="-19227"/>
    <n v="-750"/>
    <n v="-18477"/>
    <n v="-18477"/>
    <n v="-5000"/>
    <n v="-1"/>
    <n v="0"/>
    <n v="18477"/>
    <n v="0"/>
    <n v="0"/>
    <n v="1"/>
  </r>
  <r>
    <s v="NBO"/>
    <s v="Newport Beach Sales"/>
    <x v="28"/>
    <x v="1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3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7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2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3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26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7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3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2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36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2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2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2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8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3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34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7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74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39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4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6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4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4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140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5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8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5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8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58"/>
    <x v="3"/>
    <n v="3"/>
    <n v="2"/>
    <n v="2"/>
    <n v="2"/>
    <n v="0"/>
    <n v="0"/>
    <n v="9300"/>
    <n v="300"/>
    <n v="9000"/>
    <n v="0"/>
    <n v="0"/>
    <n v="0"/>
    <n v="9000"/>
    <n v="2500"/>
    <n v="1"/>
    <n v="0.5"/>
    <n v="9000"/>
    <n v="4500"/>
    <n v="1"/>
    <n v="0"/>
  </r>
  <r>
    <s v="NBO"/>
    <s v="Newport Beach Sales"/>
    <x v="29"/>
    <x v="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1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6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66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1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70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7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2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2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1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13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2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80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3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35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7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7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3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4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4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4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9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16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4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29"/>
    <x v="86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0"/>
    <x v="5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0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0"/>
    <x v="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0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0"/>
    <x v="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0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0"/>
    <x v="8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0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0"/>
    <x v="1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1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1"/>
    <x v="10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1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1"/>
    <x v="15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1"/>
    <x v="7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1"/>
    <x v="16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1"/>
    <x v="1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1"/>
    <x v="13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2"/>
    <x v="163"/>
    <x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2"/>
    <x v="7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2"/>
    <x v="15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2"/>
    <x v="7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2"/>
    <x v="165"/>
    <x v="4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2"/>
    <x v="78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2"/>
    <x v="17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2"/>
    <x v="18"/>
    <x v="4"/>
    <n v="2"/>
    <n v="2"/>
    <n v="1"/>
    <n v="1"/>
    <n v="0"/>
    <n v="0"/>
    <n v="10175"/>
    <n v="300"/>
    <n v="9875"/>
    <n v="0"/>
    <n v="0"/>
    <n v="0"/>
    <n v="9875"/>
    <n v="2500"/>
    <n v="1"/>
    <n v="1"/>
    <n v="9875"/>
    <n v="9875"/>
    <n v="1"/>
    <n v="0"/>
  </r>
  <r>
    <s v="NBO"/>
    <s v="Newport Beach Sales"/>
    <x v="32"/>
    <x v="19"/>
    <x v="4"/>
    <n v="1"/>
    <n v="1"/>
    <n v="1"/>
    <n v="1"/>
    <n v="0"/>
    <n v="0"/>
    <n v="14640"/>
    <n v="480"/>
    <n v="14160"/>
    <n v="0"/>
    <n v="0"/>
    <n v="0"/>
    <n v="14160"/>
    <n v="4000"/>
    <n v="1"/>
    <n v="1"/>
    <n v="14160"/>
    <n v="14160"/>
    <n v="1"/>
    <n v="0"/>
  </r>
  <r>
    <s v="NBO"/>
    <s v="Newport Beach Sales"/>
    <x v="32"/>
    <x v="22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3"/>
    <x v="6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3"/>
    <x v="94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3"/>
    <x v="142"/>
    <x v="4"/>
    <n v="1"/>
    <n v="1"/>
    <n v="1"/>
    <n v="1"/>
    <n v="0"/>
    <n v="0"/>
    <n v="19227"/>
    <n v="750"/>
    <n v="18477"/>
    <n v="0"/>
    <n v="0"/>
    <n v="0"/>
    <n v="18477"/>
    <n v="5000"/>
    <n v="1"/>
    <n v="1"/>
    <n v="18477"/>
    <n v="18477"/>
    <n v="1"/>
    <n v="0"/>
  </r>
  <r>
    <s v="NBO"/>
    <s v="Newport Beach Sales"/>
    <x v="34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4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4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4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5"/>
    <x v="13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5"/>
    <x v="1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5"/>
    <x v="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5"/>
    <x v="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5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5"/>
    <x v="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5"/>
    <x v="2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5"/>
    <x v="138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5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6"/>
    <x v="9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6"/>
    <x v="7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6"/>
    <x v="1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7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7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7"/>
    <x v="14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7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7"/>
    <x v="1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7"/>
    <x v="1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7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7"/>
    <x v="1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7"/>
    <x v="15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7"/>
    <x v="12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7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8"/>
    <x v="13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8"/>
    <x v="1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8"/>
    <x v="8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8"/>
    <x v="3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8"/>
    <x v="128"/>
    <x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8"/>
    <x v="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9"/>
    <x v="134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9"/>
    <x v="1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9"/>
    <x v="16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9"/>
    <x v="1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39"/>
    <x v="5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15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8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1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3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1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0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5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6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9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4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6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15"/>
    <x v="3"/>
    <n v="0"/>
    <n v="0"/>
    <n v="0"/>
    <n v="0"/>
    <n v="0"/>
    <n v="0"/>
    <n v="14396"/>
    <n v="600"/>
    <n v="13796"/>
    <n v="0"/>
    <n v="0"/>
    <n v="0"/>
    <n v="13796"/>
    <n v="4000"/>
    <n v="1"/>
    <n v="0"/>
    <n v="13796"/>
    <n v="0"/>
    <n v="1"/>
    <n v="0"/>
  </r>
  <r>
    <s v="NBO"/>
    <s v="Newport Beach Sales"/>
    <x v="41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1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5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4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4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65"/>
    <x v="3"/>
    <n v="0"/>
    <n v="0"/>
    <n v="0"/>
    <n v="0"/>
    <n v="0"/>
    <n v="0"/>
    <n v="7053"/>
    <n v="0"/>
    <n v="7053"/>
    <n v="0"/>
    <n v="0"/>
    <n v="0"/>
    <n v="7053"/>
    <n v="2500"/>
    <n v="1"/>
    <n v="0"/>
    <n v="7053"/>
    <n v="0"/>
    <n v="1"/>
    <n v="0"/>
  </r>
  <r>
    <s v="NBO"/>
    <s v="Newport Beach Sales"/>
    <x v="41"/>
    <x v="7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2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2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2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83"/>
    <x v="3"/>
    <n v="0"/>
    <n v="0"/>
    <n v="0"/>
    <n v="0"/>
    <n v="0"/>
    <n v="0"/>
    <n v="16335"/>
    <n v="600"/>
    <n v="15735"/>
    <n v="0"/>
    <n v="0"/>
    <n v="0"/>
    <n v="15735"/>
    <n v="5000"/>
    <n v="1"/>
    <n v="0"/>
    <n v="15735"/>
    <n v="0"/>
    <n v="1"/>
    <n v="0"/>
  </r>
  <r>
    <s v="NBO"/>
    <s v="Newport Beach Sales"/>
    <x v="41"/>
    <x v="2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8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3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3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2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2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4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4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4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8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4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15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48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4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5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1"/>
    <x v="5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8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4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4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16"/>
    <x v="3"/>
    <n v="1"/>
    <n v="1"/>
    <n v="1"/>
    <n v="1"/>
    <n v="0"/>
    <n v="0"/>
    <n v="6983"/>
    <n v="0"/>
    <n v="6983"/>
    <n v="0"/>
    <n v="0"/>
    <n v="0"/>
    <n v="6983"/>
    <n v="2500"/>
    <n v="1"/>
    <n v="1"/>
    <n v="6983"/>
    <n v="6983"/>
    <n v="1"/>
    <n v="0"/>
  </r>
  <r>
    <s v="NBO"/>
    <s v="Newport Beach Sales"/>
    <x v="43"/>
    <x v="1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5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7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2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3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4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7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1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3"/>
    <x v="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4"/>
    <x v="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4"/>
    <x v="1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4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4"/>
    <x v="9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4"/>
    <x v="7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4"/>
    <x v="8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4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4"/>
    <x v="46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4"/>
    <x v="4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4"/>
    <x v="5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4"/>
    <x v="55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5"/>
    <x v="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5"/>
    <x v="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5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5"/>
    <x v="4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5"/>
    <x v="4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5"/>
    <x v="1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5"/>
    <x v="8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2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2"/>
    <x v="2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2"/>
    <x v="16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2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87"/>
    <x v="0"/>
    <n v="1"/>
    <n v="1"/>
    <n v="1"/>
    <n v="1"/>
    <n v="0"/>
    <n v="0"/>
    <n v="8811"/>
    <n v="0"/>
    <n v="8811"/>
    <n v="0"/>
    <n v="0"/>
    <n v="0"/>
    <n v="8811"/>
    <n v="5889"/>
    <n v="1"/>
    <n v="1"/>
    <n v="8811"/>
    <n v="8811"/>
    <n v="1"/>
    <n v="0"/>
  </r>
  <r>
    <s v="NBO"/>
    <s v="Newport Beach Sales"/>
    <x v="0"/>
    <x v="13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62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63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13"/>
    <x v="0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6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4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4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16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17"/>
    <x v="0"/>
    <n v="2"/>
    <n v="1"/>
    <n v="1"/>
    <n v="1"/>
    <n v="0"/>
    <n v="0"/>
    <n v="9047"/>
    <n v="0"/>
    <n v="9047"/>
    <n v="0"/>
    <n v="0"/>
    <n v="0"/>
    <n v="9047"/>
    <n v="10234"/>
    <n v="1"/>
    <n v="1"/>
    <n v="9047"/>
    <n v="9047"/>
    <n v="1"/>
    <n v="0"/>
  </r>
  <r>
    <s v="NBO"/>
    <s v="Newport Beach Sales"/>
    <x v="0"/>
    <x v="11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50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2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22"/>
    <x v="0"/>
    <n v="0"/>
    <n v="0"/>
    <n v="0"/>
    <n v="0"/>
    <n v="0"/>
    <n v="0"/>
    <n v="0"/>
    <n v="0"/>
    <n v="0"/>
    <n v="-9047"/>
    <n v="0"/>
    <n v="-9047"/>
    <n v="-9047"/>
    <n v="-10234"/>
    <n v="-1"/>
    <n v="0"/>
    <n v="9047"/>
    <n v="0"/>
    <n v="0"/>
    <n v="1"/>
  </r>
  <r>
    <s v="NBO"/>
    <s v="Newport Beach Sales"/>
    <x v="0"/>
    <x v="142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5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70"/>
    <x v="0"/>
    <n v="6"/>
    <n v="2"/>
    <n v="2"/>
    <n v="2"/>
    <n v="0"/>
    <n v="3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0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3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2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26"/>
    <x v="0"/>
    <n v="1"/>
    <n v="1"/>
    <n v="1"/>
    <n v="1"/>
    <n v="0"/>
    <n v="0"/>
    <n v="10196"/>
    <n v="0"/>
    <n v="10196"/>
    <n v="0"/>
    <n v="0"/>
    <n v="0"/>
    <n v="10196"/>
    <n v="4928"/>
    <n v="1"/>
    <n v="1"/>
    <n v="10196"/>
    <n v="10196"/>
    <n v="1"/>
    <n v="0"/>
  </r>
  <r>
    <s v="NBO"/>
    <s v="Newport Beach Sales"/>
    <x v="0"/>
    <x v="14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6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3"/>
    <x v="0"/>
    <n v="4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4"/>
    <x v="0"/>
    <n v="0"/>
    <n v="0"/>
    <n v="0"/>
    <n v="0"/>
    <n v="0"/>
    <n v="0"/>
    <n v="8500"/>
    <n v="0"/>
    <n v="8500"/>
    <n v="0"/>
    <n v="0"/>
    <n v="0"/>
    <n v="8500"/>
    <n v="2500"/>
    <n v="1"/>
    <n v="0"/>
    <n v="8500"/>
    <n v="0"/>
    <n v="1"/>
    <n v="0"/>
  </r>
  <r>
    <s v="NBO"/>
    <s v="Newport Beach Sales"/>
    <x v="0"/>
    <x v="2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2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3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3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3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37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3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4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101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0"/>
    <x v="43"/>
    <x v="0"/>
    <n v="1"/>
    <n v="1"/>
    <n v="1"/>
    <n v="1"/>
    <n v="0"/>
    <n v="0"/>
    <n v="9047"/>
    <n v="0"/>
    <n v="9047"/>
    <n v="0"/>
    <n v="0"/>
    <n v="0"/>
    <n v="9047"/>
    <n v="10234"/>
    <n v="1"/>
    <n v="1"/>
    <n v="9047"/>
    <n v="9047"/>
    <n v="1"/>
    <n v="0"/>
  </r>
  <r>
    <s v="NBO"/>
    <s v="Newport Beach Sales"/>
    <x v="46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6"/>
    <x v="6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6"/>
    <x v="9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6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6"/>
    <x v="116"/>
    <x v="3"/>
    <n v="3"/>
    <n v="2"/>
    <n v="1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6"/>
    <x v="11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6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6"/>
    <x v="12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6"/>
    <x v="7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6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1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59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11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3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16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23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2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37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7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7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4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4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16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9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84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4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4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4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15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5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16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53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5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5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7"/>
    <x v="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0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5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09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6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11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8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1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6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9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62"/>
    <x v="2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6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13"/>
    <x v="2"/>
    <n v="0"/>
    <n v="0"/>
    <n v="0"/>
    <n v="0"/>
    <n v="0"/>
    <n v="0"/>
    <n v="6983"/>
    <n v="0"/>
    <n v="6983"/>
    <n v="0"/>
    <n v="0"/>
    <n v="0"/>
    <n v="6983"/>
    <n v="2500"/>
    <n v="1"/>
    <n v="0"/>
    <n v="6983"/>
    <n v="0"/>
    <n v="1"/>
    <n v="0"/>
  </r>
  <r>
    <s v="NBO"/>
    <s v="Newport Beach Sales"/>
    <x v="48"/>
    <x v="145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68"/>
    <x v="2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66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48"/>
    <x v="2"/>
    <n v="1"/>
    <n v="1"/>
    <n v="1"/>
    <n v="1"/>
    <n v="0"/>
    <n v="0"/>
    <n v="18100"/>
    <n v="900"/>
    <n v="17200"/>
    <n v="0"/>
    <n v="0"/>
    <n v="0"/>
    <n v="17200"/>
    <n v="5000"/>
    <n v="1"/>
    <n v="1"/>
    <n v="17200"/>
    <n v="17200"/>
    <n v="1"/>
    <n v="0"/>
  </r>
  <r>
    <s v="NBO"/>
    <s v="Newport Beach Sales"/>
    <x v="48"/>
    <x v="11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41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16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17"/>
    <x v="2"/>
    <n v="4"/>
    <n v="4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1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2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2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3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4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5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7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23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2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3"/>
    <x v="2"/>
    <n v="9"/>
    <n v="6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7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0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2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2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2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2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5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2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3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2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26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2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2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38"/>
    <x v="2"/>
    <n v="4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3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80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33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35"/>
    <x v="2"/>
    <n v="6"/>
    <n v="4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36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37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7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7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7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4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4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66"/>
    <x v="2"/>
    <n v="2"/>
    <n v="2"/>
    <n v="2"/>
    <n v="2"/>
    <n v="0"/>
    <n v="0"/>
    <n v="8200"/>
    <n v="375"/>
    <n v="7825"/>
    <n v="0"/>
    <n v="0"/>
    <n v="0"/>
    <n v="7825"/>
    <n v="2500"/>
    <n v="1"/>
    <n v="0.5"/>
    <n v="7825"/>
    <n v="3912.5"/>
    <n v="1"/>
    <n v="0"/>
  </r>
  <r>
    <s v="NBO"/>
    <s v="Newport Beach Sales"/>
    <x v="48"/>
    <x v="1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9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67"/>
    <x v="2"/>
    <n v="6"/>
    <n v="5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8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48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59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50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85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5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86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6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52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13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57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8"/>
    <x v="9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9"/>
    <x v="8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9"/>
    <x v="2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9"/>
    <x v="3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9"/>
    <x v="8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9"/>
    <x v="54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58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5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82"/>
    <x v="4"/>
    <n v="4"/>
    <n v="1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4"/>
    <x v="4"/>
    <n v="7"/>
    <n v="2"/>
    <n v="1"/>
    <n v="1"/>
    <n v="0"/>
    <n v="3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5"/>
    <x v="4"/>
    <n v="5"/>
    <n v="2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8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12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6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99"/>
    <x v="4"/>
    <n v="5"/>
    <n v="4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63"/>
    <x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76"/>
    <x v="4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34"/>
    <x v="4"/>
    <n v="15"/>
    <n v="10"/>
    <n v="7"/>
    <n v="7"/>
    <n v="0"/>
    <n v="4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13"/>
    <x v="4"/>
    <n v="4"/>
    <n v="3"/>
    <n v="2"/>
    <n v="2"/>
    <n v="0"/>
    <n v="1"/>
    <n v="6983"/>
    <n v="0"/>
    <n v="6983"/>
    <n v="0"/>
    <n v="0"/>
    <n v="0"/>
    <n v="6983"/>
    <n v="2500"/>
    <n v="1"/>
    <n v="0.5"/>
    <n v="6983"/>
    <n v="3491.5"/>
    <n v="1"/>
    <n v="0"/>
  </r>
  <r>
    <s v="NBO"/>
    <s v="Newport Beach Sales"/>
    <x v="50"/>
    <x v="65"/>
    <x v="4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8"/>
    <x v="4"/>
    <n v="5"/>
    <n v="2"/>
    <n v="2"/>
    <n v="2"/>
    <n v="0"/>
    <n v="3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46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88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66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67"/>
    <x v="4"/>
    <n v="4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15"/>
    <x v="4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49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49"/>
    <x v="4"/>
    <n v="2"/>
    <n v="0"/>
    <n v="0"/>
    <n v="0"/>
    <n v="0"/>
    <n v="1"/>
    <n v="6983"/>
    <n v="0"/>
    <n v="6983"/>
    <n v="0"/>
    <n v="0"/>
    <n v="0"/>
    <n v="6983"/>
    <n v="2500"/>
    <n v="1"/>
    <n v="0"/>
    <n v="6983"/>
    <n v="0"/>
    <n v="1"/>
    <n v="0"/>
  </r>
  <r>
    <s v="NBO"/>
    <s v="Newport Beach Sales"/>
    <x v="50"/>
    <x v="94"/>
    <x v="4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4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1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18"/>
    <x v="4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19"/>
    <x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5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21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4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52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70"/>
    <x v="4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4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44"/>
    <x v="4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79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4"/>
    <x v="4"/>
    <n v="5"/>
    <n v="3"/>
    <n v="1"/>
    <n v="1"/>
    <n v="0"/>
    <n v="2"/>
    <n v="16600"/>
    <n v="1130"/>
    <n v="15470"/>
    <n v="0"/>
    <n v="0"/>
    <n v="0"/>
    <n v="15470"/>
    <n v="4000"/>
    <n v="1"/>
    <n v="1"/>
    <n v="15470"/>
    <n v="15470"/>
    <n v="1"/>
    <n v="0"/>
  </r>
  <r>
    <s v="NBO"/>
    <s v="Newport Beach Sales"/>
    <x v="50"/>
    <x v="15"/>
    <x v="4"/>
    <n v="4"/>
    <n v="4"/>
    <n v="4"/>
    <n v="3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6"/>
    <x v="4"/>
    <n v="9"/>
    <n v="6"/>
    <n v="6"/>
    <n v="5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77"/>
    <x v="4"/>
    <n v="4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65"/>
    <x v="4"/>
    <n v="8"/>
    <n v="6"/>
    <n v="4"/>
    <n v="4"/>
    <n v="0"/>
    <n v="1"/>
    <n v="0"/>
    <n v="0"/>
    <n v="0"/>
    <n v="-16600"/>
    <n v="-1130"/>
    <n v="-15470"/>
    <n v="-15470"/>
    <n v="-4000"/>
    <n v="-1"/>
    <n v="-0.25"/>
    <n v="15470"/>
    <n v="-3867.5"/>
    <n v="0"/>
    <n v="1"/>
  </r>
  <r>
    <s v="NBO"/>
    <s v="Newport Beach Sales"/>
    <x v="50"/>
    <x v="78"/>
    <x v="4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7"/>
    <x v="4"/>
    <n v="7"/>
    <n v="6"/>
    <n v="4"/>
    <n v="4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8"/>
    <x v="4"/>
    <n v="6"/>
    <n v="5"/>
    <n v="2"/>
    <n v="2"/>
    <n v="0"/>
    <n v="1"/>
    <n v="14640"/>
    <n v="480"/>
    <n v="14160"/>
    <n v="0"/>
    <n v="0"/>
    <n v="0"/>
    <n v="14160"/>
    <n v="4000"/>
    <n v="1"/>
    <n v="0.5"/>
    <n v="14160"/>
    <n v="7080"/>
    <n v="1"/>
    <n v="0"/>
  </r>
  <r>
    <s v="NBO"/>
    <s v="Newport Beach Sales"/>
    <x v="50"/>
    <x v="19"/>
    <x v="4"/>
    <n v="18"/>
    <n v="11"/>
    <n v="6"/>
    <n v="6"/>
    <n v="0"/>
    <n v="5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35"/>
    <x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21"/>
    <x v="4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22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23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5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2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37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2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2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29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30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3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80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33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35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36"/>
    <x v="4"/>
    <n v="5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71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3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72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38"/>
    <x v="4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28"/>
    <x v="4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75"/>
    <x v="4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3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39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40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30"/>
    <x v="4"/>
    <n v="5"/>
    <n v="5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0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41"/>
    <x v="4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42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43"/>
    <x v="4"/>
    <n v="6"/>
    <n v="3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66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67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84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4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59"/>
    <x v="4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40"/>
    <x v="4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8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51"/>
    <x v="4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8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160"/>
    <x v="4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52"/>
    <x v="4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5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54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55"/>
    <x v="4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0"/>
    <x v="56"/>
    <x v="4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0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61"/>
    <x v="2"/>
    <n v="1"/>
    <n v="1"/>
    <n v="1"/>
    <n v="1"/>
    <n v="0"/>
    <n v="0"/>
    <n v="17000"/>
    <n v="600"/>
    <n v="16400"/>
    <n v="0"/>
    <n v="0"/>
    <n v="0"/>
    <n v="16400"/>
    <n v="5000"/>
    <n v="1"/>
    <n v="1"/>
    <n v="16400"/>
    <n v="16400"/>
    <n v="1"/>
    <n v="0"/>
  </r>
  <r>
    <s v="NBO"/>
    <s v="Newport Beach Sales"/>
    <x v="51"/>
    <x v="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6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9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1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5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22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7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7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8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38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8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3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4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5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8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5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53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1"/>
    <x v="9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0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6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58"/>
    <x v="3"/>
    <n v="2"/>
    <n v="2"/>
    <n v="2"/>
    <n v="2"/>
    <n v="0"/>
    <n v="0"/>
    <n v="6983"/>
    <n v="0"/>
    <n v="6983"/>
    <n v="0"/>
    <n v="0"/>
    <n v="0"/>
    <n v="6983"/>
    <n v="2500"/>
    <n v="1"/>
    <n v="0.5"/>
    <n v="6983"/>
    <n v="3491.5"/>
    <n v="1"/>
    <n v="0"/>
  </r>
  <r>
    <s v="NBO"/>
    <s v="Newport Beach Sales"/>
    <x v="52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2"/>
    <x v="3"/>
    <n v="1"/>
    <n v="0"/>
    <n v="0"/>
    <n v="0"/>
    <n v="0"/>
    <n v="1"/>
    <n v="14360"/>
    <n v="600"/>
    <n v="13760"/>
    <n v="0"/>
    <n v="0"/>
    <n v="0"/>
    <n v="13760"/>
    <n v="5000"/>
    <n v="1"/>
    <n v="0"/>
    <n v="13760"/>
    <n v="0"/>
    <n v="1"/>
    <n v="0"/>
  </r>
  <r>
    <s v="NBO"/>
    <s v="Newport Beach Sales"/>
    <x v="52"/>
    <x v="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6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68"/>
    <x v="3"/>
    <n v="1"/>
    <n v="1"/>
    <n v="1"/>
    <n v="1"/>
    <n v="0"/>
    <n v="0"/>
    <n v="9975"/>
    <n v="375"/>
    <n v="9600"/>
    <n v="0"/>
    <n v="0"/>
    <n v="0"/>
    <n v="9600"/>
    <n v="2500"/>
    <n v="1"/>
    <n v="1"/>
    <n v="9600"/>
    <n v="9600"/>
    <n v="1"/>
    <n v="0"/>
  </r>
  <r>
    <s v="NBO"/>
    <s v="Newport Beach Sales"/>
    <x v="52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1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2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2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70"/>
    <x v="3"/>
    <n v="2"/>
    <n v="2"/>
    <n v="1"/>
    <n v="1"/>
    <n v="0"/>
    <n v="0"/>
    <n v="7980"/>
    <n v="375"/>
    <n v="7605"/>
    <n v="0"/>
    <n v="0"/>
    <n v="0"/>
    <n v="7605"/>
    <n v="2500"/>
    <n v="1"/>
    <n v="1"/>
    <n v="7605"/>
    <n v="7605"/>
    <n v="1"/>
    <n v="0"/>
  </r>
  <r>
    <s v="NBO"/>
    <s v="Newport Beach Sales"/>
    <x v="52"/>
    <x v="125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0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5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39"/>
    <x v="3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3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37"/>
    <x v="3"/>
    <n v="1"/>
    <n v="1"/>
    <n v="1"/>
    <n v="1"/>
    <n v="0"/>
    <n v="0"/>
    <n v="11970"/>
    <n v="450"/>
    <n v="11520"/>
    <n v="0"/>
    <n v="0"/>
    <n v="0"/>
    <n v="11520"/>
    <n v="3000"/>
    <n v="1"/>
    <n v="1"/>
    <n v="11520"/>
    <n v="11520"/>
    <n v="1"/>
    <n v="0"/>
  </r>
  <r>
    <s v="NBO"/>
    <s v="Newport Beach Sales"/>
    <x v="52"/>
    <x v="15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7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39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6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0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4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4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5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160"/>
    <x v="3"/>
    <n v="2"/>
    <n v="1"/>
    <n v="1"/>
    <n v="1"/>
    <n v="0"/>
    <n v="1"/>
    <n v="14520"/>
    <n v="480"/>
    <n v="14040"/>
    <n v="0"/>
    <n v="0"/>
    <n v="0"/>
    <n v="14040"/>
    <n v="4000"/>
    <n v="1"/>
    <n v="1"/>
    <n v="14040"/>
    <n v="14040"/>
    <n v="1"/>
    <n v="0"/>
  </r>
  <r>
    <s v="NBO"/>
    <s v="Newport Beach Sales"/>
    <x v="52"/>
    <x v="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2"/>
    <x v="57"/>
    <x v="3"/>
    <n v="0"/>
    <n v="0"/>
    <n v="0"/>
    <n v="0"/>
    <n v="0"/>
    <n v="0"/>
    <n v="0"/>
    <n v="0"/>
    <n v="0"/>
    <n v="-14360"/>
    <n v="-600"/>
    <n v="-13760"/>
    <n v="-13760"/>
    <n v="-5000"/>
    <n v="-1"/>
    <n v="0"/>
    <n v="13760"/>
    <n v="0"/>
    <n v="0"/>
    <n v="1"/>
  </r>
  <r>
    <s v="NBO"/>
    <s v="Newport Beach Sales"/>
    <x v="54"/>
    <x v="1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4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0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6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82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3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65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4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6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9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50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2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4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24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64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2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81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37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2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2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3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3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80"/>
    <x v="3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3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3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34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7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7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2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2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7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66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8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58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4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4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5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8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8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16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52"/>
    <x v="3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53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5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6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7"/>
    <x v="13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7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7"/>
    <x v="8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7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7"/>
    <x v="27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8"/>
    <x v="76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8"/>
    <x v="13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8"/>
    <x v="7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8"/>
    <x v="18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8"/>
    <x v="19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8"/>
    <x v="22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8"/>
    <x v="2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8"/>
    <x v="2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8"/>
    <x v="28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8"/>
    <x v="3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5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8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1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61"/>
    <x v="0"/>
    <n v="0"/>
    <n v="0"/>
    <n v="0"/>
    <n v="0"/>
    <n v="0"/>
    <n v="0"/>
    <n v="7238"/>
    <n v="0"/>
    <n v="7238"/>
    <n v="0"/>
    <n v="0"/>
    <n v="0"/>
    <n v="7238"/>
    <n v="10234"/>
    <n v="1"/>
    <n v="0"/>
    <n v="7238"/>
    <n v="0"/>
    <n v="1"/>
    <n v="0"/>
  </r>
  <r>
    <s v="NBO"/>
    <s v="Newport Beach Sales"/>
    <x v="1"/>
    <x v="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7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62"/>
    <x v="0"/>
    <n v="1"/>
    <n v="1"/>
    <n v="1"/>
    <n v="1"/>
    <n v="0"/>
    <n v="0"/>
    <n v="16150"/>
    <n v="750"/>
    <n v="15400"/>
    <n v="0"/>
    <n v="0"/>
    <n v="0"/>
    <n v="15400"/>
    <n v="5000"/>
    <n v="1"/>
    <n v="1"/>
    <n v="15400"/>
    <n v="15400"/>
    <n v="1"/>
    <n v="0"/>
  </r>
  <r>
    <s v="NBO"/>
    <s v="Newport Beach Sales"/>
    <x v="1"/>
    <x v="63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93"/>
    <x v="0"/>
    <n v="0"/>
    <n v="0"/>
    <n v="0"/>
    <n v="0"/>
    <n v="0"/>
    <n v="0"/>
    <n v="0"/>
    <n v="0"/>
    <n v="0"/>
    <n v="-7980"/>
    <n v="0"/>
    <n v="-7980"/>
    <n v="-7980"/>
    <n v="-2500"/>
    <n v="-1"/>
    <n v="0"/>
    <n v="7980"/>
    <n v="0"/>
    <n v="0"/>
    <n v="1"/>
  </r>
  <r>
    <s v="NBO"/>
    <s v="Newport Beach Sales"/>
    <x v="1"/>
    <x v="6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9"/>
    <x v="0"/>
    <n v="1"/>
    <n v="1"/>
    <n v="1"/>
    <n v="1"/>
    <n v="0"/>
    <n v="0"/>
    <n v="7980"/>
    <n v="0"/>
    <n v="7980"/>
    <n v="0"/>
    <n v="0"/>
    <n v="0"/>
    <n v="7980"/>
    <n v="2500"/>
    <n v="1"/>
    <n v="1"/>
    <n v="7980"/>
    <n v="7980"/>
    <n v="1"/>
    <n v="0"/>
  </r>
  <r>
    <s v="NBO"/>
    <s v="Newport Beach Sales"/>
    <x v="1"/>
    <x v="14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4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1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4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4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1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2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2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52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0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2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33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25"/>
    <x v="0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12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7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38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43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"/>
    <x v="4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0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0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8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1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6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14"/>
    <x v="2"/>
    <n v="4"/>
    <n v="2"/>
    <n v="2"/>
    <n v="2"/>
    <n v="0"/>
    <n v="1"/>
    <n v="8600"/>
    <n v="375"/>
    <n v="8225"/>
    <n v="0"/>
    <n v="0"/>
    <n v="0"/>
    <n v="8225"/>
    <n v="2500"/>
    <n v="1"/>
    <n v="0.5"/>
    <n v="8225"/>
    <n v="4112.5"/>
    <n v="1"/>
    <n v="0"/>
  </r>
  <r>
    <s v="NBO"/>
    <s v="Newport Beach Sales"/>
    <x v="59"/>
    <x v="115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1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1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50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3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2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42"/>
    <x v="2"/>
    <n v="3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0"/>
    <x v="2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2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44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6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0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3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2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5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8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2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2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30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80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3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3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33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55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7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7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0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43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96"/>
    <x v="2"/>
    <n v="0"/>
    <n v="0"/>
    <n v="0"/>
    <n v="0"/>
    <n v="0"/>
    <n v="0"/>
    <n v="0"/>
    <n v="0"/>
    <n v="0"/>
    <n v="-8600"/>
    <n v="-375"/>
    <n v="-8225"/>
    <n v="-8225"/>
    <n v="-2500"/>
    <n v="-1"/>
    <n v="0"/>
    <n v="8225"/>
    <n v="0"/>
    <n v="0"/>
    <n v="1"/>
  </r>
  <r>
    <s v="NBO"/>
    <s v="Newport Beach Sales"/>
    <x v="59"/>
    <x v="16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56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6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5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4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4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8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8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60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5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5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1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9"/>
    <x v="5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3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3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0"/>
    <x v="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0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1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11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4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5"/>
    <x v="4"/>
    <n v="3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6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76"/>
    <x v="4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34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2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3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79"/>
    <x v="4"/>
    <n v="1"/>
    <n v="1"/>
    <n v="1"/>
    <n v="1"/>
    <n v="0"/>
    <n v="0"/>
    <n v="12210"/>
    <n v="360"/>
    <n v="11850"/>
    <n v="0"/>
    <n v="0"/>
    <n v="0"/>
    <n v="11850"/>
    <n v="3000"/>
    <n v="1"/>
    <n v="1"/>
    <n v="11850"/>
    <n v="11850"/>
    <n v="1"/>
    <n v="0"/>
  </r>
  <r>
    <s v="NBO"/>
    <s v="Newport Beach Sales"/>
    <x v="61"/>
    <x v="153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5"/>
    <x v="4"/>
    <n v="1"/>
    <n v="1"/>
    <n v="1"/>
    <n v="1"/>
    <n v="0"/>
    <n v="0"/>
    <n v="27860"/>
    <n v="1170"/>
    <n v="26690"/>
    <n v="0"/>
    <n v="0"/>
    <n v="0"/>
    <n v="26690"/>
    <n v="8500"/>
    <n v="1"/>
    <n v="1"/>
    <n v="26690"/>
    <n v="26690"/>
    <n v="1"/>
    <n v="0"/>
  </r>
  <r>
    <s v="NBO"/>
    <s v="Newport Beach Sales"/>
    <x v="61"/>
    <x v="16"/>
    <x v="4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7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65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8"/>
    <x v="4"/>
    <n v="3"/>
    <n v="0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9"/>
    <x v="4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2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23"/>
    <x v="4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8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3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2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25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2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3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80"/>
    <x v="4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32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3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35"/>
    <x v="4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36"/>
    <x v="4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4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6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4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4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40"/>
    <x v="4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50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8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51"/>
    <x v="4"/>
    <n v="7"/>
    <n v="5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86"/>
    <x v="4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160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52"/>
    <x v="4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53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5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5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1"/>
    <x v="56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2"/>
    <x v="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6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6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6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13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4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6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65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8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66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6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6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14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4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48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1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6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9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4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17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18"/>
    <x v="2"/>
    <n v="3"/>
    <n v="0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1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1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1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5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2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2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2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5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7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7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0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2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2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43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25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26"/>
    <x v="2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7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37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3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7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4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4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16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3"/>
    <x v="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4"/>
    <x v="64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4"/>
    <x v="8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4"/>
    <x v="9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4"/>
    <x v="94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4"/>
    <x v="141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4"/>
    <x v="117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4"/>
    <x v="120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4"/>
    <x v="132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4"/>
    <x v="152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4"/>
    <x v="70"/>
    <x v="1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4"/>
    <x v="7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4"/>
    <x v="125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5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8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87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6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62"/>
    <x v="3"/>
    <n v="1"/>
    <n v="1"/>
    <n v="1"/>
    <n v="1"/>
    <n v="0"/>
    <n v="0"/>
    <n v="11970"/>
    <n v="450"/>
    <n v="11520"/>
    <n v="0"/>
    <n v="0"/>
    <n v="0"/>
    <n v="11520"/>
    <n v="3000"/>
    <n v="1"/>
    <n v="1"/>
    <n v="11520"/>
    <n v="11520"/>
    <n v="1"/>
    <n v="0"/>
  </r>
  <r>
    <s v="NBO"/>
    <s v="Newport Beach Sales"/>
    <x v="65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9"/>
    <x v="3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6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1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4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1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18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2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5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7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2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25"/>
    <x v="3"/>
    <n v="3"/>
    <n v="3"/>
    <n v="1"/>
    <n v="1"/>
    <n v="0"/>
    <n v="0"/>
    <n v="8978"/>
    <n v="375"/>
    <n v="8603"/>
    <n v="0"/>
    <n v="0"/>
    <n v="0"/>
    <n v="8603"/>
    <n v="2500"/>
    <n v="1"/>
    <n v="1"/>
    <n v="8603"/>
    <n v="8603"/>
    <n v="1"/>
    <n v="0"/>
  </r>
  <r>
    <s v="NBO"/>
    <s v="Newport Beach Sales"/>
    <x v="65"/>
    <x v="16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78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0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5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81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2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2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8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3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36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74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28"/>
    <x v="3"/>
    <n v="2"/>
    <n v="2"/>
    <n v="2"/>
    <n v="2"/>
    <n v="0"/>
    <n v="0"/>
    <n v="10975"/>
    <n v="300"/>
    <n v="10675"/>
    <n v="0"/>
    <n v="0"/>
    <n v="0"/>
    <n v="10675"/>
    <n v="2500"/>
    <n v="1"/>
    <n v="0.5"/>
    <n v="10675"/>
    <n v="5337.5"/>
    <n v="1"/>
    <n v="0"/>
  </r>
  <r>
    <s v="NBO"/>
    <s v="Newport Beach Sales"/>
    <x v="65"/>
    <x v="1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7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4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4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67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45"/>
    <x v="3"/>
    <n v="5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8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5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16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5"/>
    <x v="5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7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63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6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8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11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142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70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1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124"/>
    <x v="4"/>
    <n v="1"/>
    <n v="1"/>
    <n v="1"/>
    <n v="1"/>
    <n v="0"/>
    <n v="0"/>
    <n v="19227"/>
    <n v="750"/>
    <n v="18477"/>
    <n v="0"/>
    <n v="0"/>
    <n v="0"/>
    <n v="18477"/>
    <n v="5000"/>
    <n v="1"/>
    <n v="1"/>
    <n v="18477"/>
    <n v="18477"/>
    <n v="1"/>
    <n v="0"/>
  </r>
  <r>
    <s v="NBO"/>
    <s v="Newport Beach Sales"/>
    <x v="66"/>
    <x v="77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16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7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19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13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6"/>
    <x v="5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0"/>
    <x v="2"/>
    <n v="5"/>
    <n v="3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5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59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11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8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4"/>
    <x v="2"/>
    <n v="5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9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7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6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13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6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8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9"/>
    <x v="2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4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49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6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94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4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16"/>
    <x v="2"/>
    <n v="5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1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5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2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21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42"/>
    <x v="2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52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7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3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2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2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2"/>
    <x v="2"/>
    <n v="4"/>
    <n v="3"/>
    <n v="2"/>
    <n v="2"/>
    <n v="0"/>
    <n v="0"/>
    <n v="9949"/>
    <n v="0"/>
    <n v="9949"/>
    <n v="0"/>
    <n v="0"/>
    <n v="0"/>
    <n v="9949"/>
    <n v="7822"/>
    <n v="1"/>
    <n v="0.5"/>
    <n v="9949"/>
    <n v="4974.5"/>
    <n v="1"/>
    <n v="0"/>
  </r>
  <r>
    <s v="NBO"/>
    <s v="Newport Beach Sales"/>
    <x v="67"/>
    <x v="7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0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2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2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8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3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30"/>
    <x v="2"/>
    <n v="4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3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3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3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7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7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74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2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2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75"/>
    <x v="2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4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6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0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4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4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97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5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4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4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8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5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16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5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7"/>
    <x v="5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0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8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6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67"/>
    <x v="3"/>
    <n v="2"/>
    <n v="2"/>
    <n v="1"/>
    <n v="1"/>
    <n v="0"/>
    <n v="0"/>
    <n v="10975"/>
    <n v="375"/>
    <n v="10600"/>
    <n v="0"/>
    <n v="0"/>
    <n v="0"/>
    <n v="10600"/>
    <n v="2500"/>
    <n v="1"/>
    <n v="1"/>
    <n v="10600"/>
    <n v="10600"/>
    <n v="1"/>
    <n v="0"/>
  </r>
  <r>
    <s v="NBO"/>
    <s v="Newport Beach Sales"/>
    <x v="68"/>
    <x v="149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9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1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1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2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2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2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8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2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2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5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5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7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73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7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2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7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4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3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4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5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46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4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5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8"/>
    <x v="16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9"/>
    <x v="1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9"/>
    <x v="1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9"/>
    <x v="7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9"/>
    <x v="1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9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9"/>
    <x v="8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0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6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5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5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8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60"/>
    <x v="3"/>
    <n v="0"/>
    <n v="0"/>
    <n v="0"/>
    <n v="0"/>
    <n v="0"/>
    <n v="0"/>
    <n v="9975"/>
    <n v="375"/>
    <n v="9600"/>
    <n v="0"/>
    <n v="0"/>
    <n v="0"/>
    <n v="9600"/>
    <n v="2500"/>
    <n v="1"/>
    <n v="0"/>
    <n v="9600"/>
    <n v="0"/>
    <n v="1"/>
    <n v="0"/>
  </r>
  <r>
    <s v="NBO"/>
    <s v="Newport Beach Sales"/>
    <x v="70"/>
    <x v="8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6"/>
    <x v="3"/>
    <n v="3"/>
    <n v="2"/>
    <n v="1"/>
    <n v="1"/>
    <n v="0"/>
    <n v="1"/>
    <n v="7500"/>
    <n v="0"/>
    <n v="7500"/>
    <n v="0"/>
    <n v="0"/>
    <n v="0"/>
    <n v="7500"/>
    <n v="2500"/>
    <n v="1"/>
    <n v="1"/>
    <n v="7500"/>
    <n v="7500"/>
    <n v="1"/>
    <n v="0"/>
  </r>
  <r>
    <s v="NBO"/>
    <s v="Newport Beach Sales"/>
    <x v="70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62"/>
    <x v="3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6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65"/>
    <x v="3"/>
    <n v="4"/>
    <n v="1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9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6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1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6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94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4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1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1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1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5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4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64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3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05"/>
    <x v="3"/>
    <n v="6"/>
    <n v="5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20"/>
    <x v="3"/>
    <n v="1"/>
    <n v="1"/>
    <n v="1"/>
    <n v="1"/>
    <n v="0"/>
    <n v="0"/>
    <n v="10075"/>
    <n v="300"/>
    <n v="9775"/>
    <n v="0"/>
    <n v="0"/>
    <n v="0"/>
    <n v="9775"/>
    <n v="2500"/>
    <n v="1"/>
    <n v="1"/>
    <n v="9775"/>
    <n v="9775"/>
    <n v="1"/>
    <n v="0"/>
  </r>
  <r>
    <s v="NBO"/>
    <s v="Newport Beach Sales"/>
    <x v="70"/>
    <x v="21"/>
    <x v="3"/>
    <n v="1"/>
    <n v="1"/>
    <n v="0"/>
    <n v="0"/>
    <n v="0"/>
    <n v="0"/>
    <n v="9175"/>
    <n v="300"/>
    <n v="8875"/>
    <n v="0"/>
    <n v="0"/>
    <n v="0"/>
    <n v="8875"/>
    <n v="2500"/>
    <n v="1"/>
    <n v="0"/>
    <n v="8875"/>
    <n v="0"/>
    <n v="1"/>
    <n v="0"/>
  </r>
  <r>
    <s v="NBO"/>
    <s v="Newport Beach Sales"/>
    <x v="70"/>
    <x v="23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2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80"/>
    <x v="3"/>
    <n v="1"/>
    <n v="1"/>
    <n v="1"/>
    <n v="1"/>
    <n v="0"/>
    <n v="0"/>
    <n v="11350"/>
    <n v="0"/>
    <n v="11350"/>
    <n v="0"/>
    <n v="0"/>
    <n v="0"/>
    <n v="11350"/>
    <n v="2500"/>
    <n v="1"/>
    <n v="1"/>
    <n v="11350"/>
    <n v="11350"/>
    <n v="1"/>
    <n v="0"/>
  </r>
  <r>
    <s v="NBO"/>
    <s v="Newport Beach Sales"/>
    <x v="70"/>
    <x v="32"/>
    <x v="3"/>
    <n v="2"/>
    <n v="2"/>
    <n v="2"/>
    <n v="2"/>
    <n v="0"/>
    <n v="0"/>
    <n v="7053"/>
    <n v="0"/>
    <n v="7053"/>
    <n v="0"/>
    <n v="0"/>
    <n v="0"/>
    <n v="7053"/>
    <n v="2500"/>
    <n v="1"/>
    <n v="0.5"/>
    <n v="7053"/>
    <n v="3526.5"/>
    <n v="1"/>
    <n v="0"/>
  </r>
  <r>
    <s v="NBO"/>
    <s v="Newport Beach Sales"/>
    <x v="70"/>
    <x v="1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3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3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7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3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2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3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39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40"/>
    <x v="3"/>
    <n v="4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4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42"/>
    <x v="3"/>
    <n v="2"/>
    <n v="1"/>
    <n v="1"/>
    <n v="1"/>
    <n v="0"/>
    <n v="0"/>
    <n v="8200"/>
    <n v="188"/>
    <n v="8012"/>
    <n v="0"/>
    <n v="0"/>
    <n v="0"/>
    <n v="8012"/>
    <n v="2500"/>
    <n v="1"/>
    <n v="1"/>
    <n v="8012"/>
    <n v="8012"/>
    <n v="1"/>
    <n v="0"/>
  </r>
  <r>
    <s v="NBO"/>
    <s v="Newport Beach Sales"/>
    <x v="70"/>
    <x v="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44"/>
    <x v="3"/>
    <n v="0"/>
    <n v="0"/>
    <n v="0"/>
    <n v="0"/>
    <n v="0"/>
    <n v="0"/>
    <n v="0"/>
    <n v="0"/>
    <n v="0"/>
    <n v="-8200"/>
    <n v="-188"/>
    <n v="-8012"/>
    <n v="-8012"/>
    <n v="-2500"/>
    <n v="-1"/>
    <n v="0"/>
    <n v="8012"/>
    <n v="0"/>
    <n v="0"/>
    <n v="1"/>
  </r>
  <r>
    <s v="NBO"/>
    <s v="Newport Beach Sales"/>
    <x v="70"/>
    <x v="1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4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4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47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5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16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5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56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57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0"/>
    <x v="9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6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6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8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6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14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17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1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50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21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3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4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2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3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2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4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23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3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3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0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41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4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5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4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4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5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8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5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16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5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1"/>
    <x v="9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0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5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5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8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8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6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1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9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6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9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1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1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21"/>
    <x v="3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2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3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26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7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5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24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81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3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28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31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8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35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3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7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7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74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3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43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9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1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4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4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49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8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5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54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2"/>
    <x v="9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3"/>
    <x v="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3"/>
    <x v="15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3"/>
    <x v="2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3"/>
    <x v="8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3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3"/>
    <x v="13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3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3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3"/>
    <x v="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4"/>
    <x v="23"/>
    <x v="1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4"/>
    <x v="138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4"/>
    <x v="160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4"/>
    <x v="54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6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1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6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4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6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15"/>
    <x v="2"/>
    <n v="0"/>
    <n v="0"/>
    <n v="0"/>
    <n v="0"/>
    <n v="0"/>
    <n v="0"/>
    <n v="0"/>
    <n v="0"/>
    <n v="0"/>
    <n v="-17950"/>
    <n v="-750"/>
    <n v="-17200"/>
    <n v="-17200"/>
    <n v="-5000"/>
    <n v="-1"/>
    <n v="0"/>
    <n v="17200"/>
    <n v="0"/>
    <n v="0"/>
    <n v="1"/>
  </r>
  <r>
    <s v="NBO"/>
    <s v="Newport Beach Sales"/>
    <x v="75"/>
    <x v="9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2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5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24"/>
    <x v="2"/>
    <n v="2"/>
    <n v="2"/>
    <n v="2"/>
    <n v="2"/>
    <n v="0"/>
    <n v="0"/>
    <n v="17950"/>
    <n v="750"/>
    <n v="17200"/>
    <n v="0"/>
    <n v="0"/>
    <n v="0"/>
    <n v="17200"/>
    <n v="5000"/>
    <n v="1"/>
    <n v="0.5"/>
    <n v="17200"/>
    <n v="8600"/>
    <n v="1"/>
    <n v="0"/>
  </r>
  <r>
    <s v="NBO"/>
    <s v="Newport Beach Sales"/>
    <x v="75"/>
    <x v="1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26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53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8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25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3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4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44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4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4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4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160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5"/>
    <x v="5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58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5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3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11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8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5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9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6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65"/>
    <x v="2"/>
    <n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6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6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4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4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49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69"/>
    <x v="2"/>
    <n v="1"/>
    <n v="1"/>
    <n v="1"/>
    <n v="1"/>
    <n v="0"/>
    <n v="0"/>
    <n v="19227"/>
    <n v="750"/>
    <n v="18477"/>
    <n v="0"/>
    <n v="0"/>
    <n v="0"/>
    <n v="18477"/>
    <n v="5000"/>
    <n v="1"/>
    <n v="1"/>
    <n v="18477"/>
    <n v="18477"/>
    <n v="1"/>
    <n v="0"/>
  </r>
  <r>
    <s v="NBO"/>
    <s v="Newport Beach Sales"/>
    <x v="76"/>
    <x v="14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1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5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2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5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0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2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7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2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5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8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2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81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3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2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2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8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7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5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73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7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0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43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5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9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4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8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45"/>
    <x v="2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5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47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4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5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86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5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5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6"/>
    <x v="13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4"/>
    <x v="1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4"/>
    <x v="2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"/>
    <x v="76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"/>
    <x v="7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"/>
    <x v="1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4"/>
    <x v="8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5"/>
    <x v="144"/>
    <x v="4"/>
    <n v="0"/>
    <n v="0"/>
    <n v="0"/>
    <n v="0"/>
    <n v="0"/>
    <n v="0"/>
    <n v="6990"/>
    <n v="0"/>
    <n v="6990"/>
    <n v="0"/>
    <n v="0"/>
    <n v="0"/>
    <n v="6990"/>
    <n v="2500"/>
    <n v="1"/>
    <n v="0"/>
    <n v="6990"/>
    <n v="0"/>
    <n v="1"/>
    <n v="0"/>
  </r>
  <r>
    <s v="NBO"/>
    <s v="Newport Beach Sales"/>
    <x v="79"/>
    <x v="6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6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6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8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6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6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1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2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4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5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2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2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25"/>
    <x v="2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26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7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2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2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8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2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30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3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8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32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3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3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7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7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39"/>
    <x v="2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6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4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4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140"/>
    <x v="2"/>
    <n v="0"/>
    <n v="0"/>
    <n v="0"/>
    <n v="0"/>
    <n v="0"/>
    <n v="0"/>
    <n v="8778"/>
    <n v="300"/>
    <n v="8478"/>
    <n v="0"/>
    <n v="0"/>
    <n v="0"/>
    <n v="8478"/>
    <n v="2500"/>
    <n v="1"/>
    <n v="0"/>
    <n v="8478"/>
    <n v="0"/>
    <n v="1"/>
    <n v="0"/>
  </r>
  <r>
    <s v="NBO"/>
    <s v="Newport Beach Sales"/>
    <x v="79"/>
    <x v="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8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79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5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0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1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8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1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4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67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4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19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32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2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4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3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6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79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0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20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2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8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2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2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3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39"/>
    <x v="2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3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7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5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7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7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7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4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8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8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5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0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0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0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1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8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5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1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6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9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3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6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6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88"/>
    <x v="2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6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14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4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1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17"/>
    <x v="2"/>
    <n v="6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19"/>
    <x v="2"/>
    <n v="3"/>
    <n v="3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3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2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5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7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2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25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26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64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7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0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2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5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2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37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27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2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29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3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3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32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3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3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9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4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5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4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4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4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85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5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8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6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53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5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55"/>
    <x v="2"/>
    <n v="4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1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5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1"/>
    <x v="9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1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8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6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4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6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4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21"/>
    <x v="2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25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26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81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2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8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3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3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7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3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6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9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4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1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5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2"/>
    <x v="5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5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0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2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3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61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82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4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5"/>
    <x v="4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99"/>
    <x v="4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6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76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34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6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53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4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5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6"/>
    <x v="4"/>
    <n v="5"/>
    <n v="2"/>
    <n v="2"/>
    <n v="2"/>
    <n v="0"/>
    <n v="3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77"/>
    <x v="4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6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78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8"/>
    <x v="4"/>
    <n v="3"/>
    <n v="3"/>
    <n v="2"/>
    <n v="2"/>
    <n v="0"/>
    <n v="0"/>
    <n v="10175"/>
    <n v="300"/>
    <n v="9875"/>
    <n v="0"/>
    <n v="0"/>
    <n v="0"/>
    <n v="9875"/>
    <n v="2500"/>
    <n v="1"/>
    <n v="0.5"/>
    <n v="9875"/>
    <n v="4937.5"/>
    <n v="1"/>
    <n v="0"/>
  </r>
  <r>
    <s v="NBO"/>
    <s v="Newport Beach Sales"/>
    <x v="83"/>
    <x v="10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35"/>
    <x v="4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2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23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8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81"/>
    <x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2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3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3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80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32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34"/>
    <x v="4"/>
    <n v="2"/>
    <n v="1"/>
    <n v="1"/>
    <n v="1"/>
    <n v="0"/>
    <n v="1"/>
    <n v="18150"/>
    <n v="600"/>
    <n v="17550"/>
    <n v="0"/>
    <n v="0"/>
    <n v="0"/>
    <n v="17550"/>
    <n v="5000"/>
    <n v="1"/>
    <n v="1"/>
    <n v="17550"/>
    <n v="17550"/>
    <n v="1"/>
    <n v="0"/>
  </r>
  <r>
    <s v="NBO"/>
    <s v="Newport Beach Sales"/>
    <x v="83"/>
    <x v="35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36"/>
    <x v="4"/>
    <n v="1"/>
    <n v="1"/>
    <n v="1"/>
    <n v="1"/>
    <n v="0"/>
    <n v="0"/>
    <n v="10075"/>
    <n v="300"/>
    <n v="9775"/>
    <n v="0"/>
    <n v="0"/>
    <n v="0"/>
    <n v="9775"/>
    <n v="2500"/>
    <n v="1"/>
    <n v="1"/>
    <n v="9775"/>
    <n v="9775"/>
    <n v="1"/>
    <n v="0"/>
  </r>
  <r>
    <s v="NBO"/>
    <s v="Newport Beach Sales"/>
    <x v="83"/>
    <x v="129"/>
    <x v="4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75"/>
    <x v="4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39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4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48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14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8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5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8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55"/>
    <x v="4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5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3"/>
    <x v="57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4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4"/>
    <x v="15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4"/>
    <x v="2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4"/>
    <x v="2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4"/>
    <x v="3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4"/>
    <x v="3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6"/>
    <x v="8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5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5"/>
    <x v="31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5"/>
    <x v="8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5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6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6"/>
    <x v="2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6"/>
    <x v="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6"/>
    <x v="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6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6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6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7"/>
    <x v="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7"/>
    <x v="6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7"/>
    <x v="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7"/>
    <x v="16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7"/>
    <x v="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7"/>
    <x v="6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7"/>
    <x v="9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7"/>
    <x v="3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8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8"/>
    <x v="15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8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8"/>
    <x v="7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8"/>
    <x v="1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8"/>
    <x v="3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8"/>
    <x v="10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8"/>
    <x v="9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110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2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3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99"/>
    <x v="0"/>
    <n v="1"/>
    <n v="1"/>
    <n v="1"/>
    <n v="1"/>
    <n v="0"/>
    <n v="0"/>
    <n v="8885"/>
    <n v="0"/>
    <n v="8885"/>
    <n v="0"/>
    <n v="0"/>
    <n v="0"/>
    <n v="8885"/>
    <n v="6367"/>
    <n v="1"/>
    <n v="1"/>
    <n v="8885"/>
    <n v="8885"/>
    <n v="1"/>
    <n v="0"/>
  </r>
  <r>
    <s v="NBO"/>
    <s v="Newport Beach Sales"/>
    <x v="5"/>
    <x v="7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16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14"/>
    <x v="0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7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17"/>
    <x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1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135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81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3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3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4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15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48"/>
    <x v="4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15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5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51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5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5"/>
    <x v="57"/>
    <x v="4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14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1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1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6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7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1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16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1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9"/>
    <x v="97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0"/>
    <x v="99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0"/>
    <x v="16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0"/>
    <x v="7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0"/>
    <x v="164"/>
    <x v="4"/>
    <n v="1"/>
    <n v="1"/>
    <n v="1"/>
    <n v="1"/>
    <n v="0"/>
    <n v="0"/>
    <n v="14640"/>
    <n v="480"/>
    <n v="14160"/>
    <n v="0"/>
    <n v="0"/>
    <n v="0"/>
    <n v="14160"/>
    <n v="4000"/>
    <n v="1"/>
    <n v="1"/>
    <n v="14160"/>
    <n v="14160"/>
    <n v="1"/>
    <n v="0"/>
  </r>
  <r>
    <s v="NBO"/>
    <s v="Newport Beach Sales"/>
    <x v="90"/>
    <x v="13"/>
    <x v="4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0"/>
    <x v="79"/>
    <x v="4"/>
    <n v="1"/>
    <n v="1"/>
    <n v="1"/>
    <n v="1"/>
    <n v="0"/>
    <n v="0"/>
    <n v="10175"/>
    <n v="300"/>
    <n v="9875"/>
    <n v="0"/>
    <n v="0"/>
    <n v="0"/>
    <n v="9875"/>
    <n v="2500"/>
    <n v="1"/>
    <n v="1"/>
    <n v="9875"/>
    <n v="9875"/>
    <n v="1"/>
    <n v="0"/>
  </r>
  <r>
    <s v="NBO"/>
    <s v="Newport Beach Sales"/>
    <x v="90"/>
    <x v="153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0"/>
    <x v="1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0"/>
    <x v="77"/>
    <x v="4"/>
    <n v="5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0"/>
    <x v="165"/>
    <x v="4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0"/>
    <x v="1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0"/>
    <x v="18"/>
    <x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0"/>
    <x v="135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0"/>
    <x v="22"/>
    <x v="4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"/>
    <x v="12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"/>
    <x v="73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6"/>
    <x v="129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"/>
    <x v="162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"/>
    <x v="59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"/>
    <x v="5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"/>
    <x v="7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"/>
    <x v="1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"/>
    <x v="105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"/>
    <x v="154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"/>
    <x v="137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"/>
    <x v="26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"/>
    <x v="30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"/>
    <x v="3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8"/>
    <x v="43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08"/>
    <x v="0"/>
    <n v="0"/>
    <n v="0"/>
    <n v="0"/>
    <n v="0"/>
    <n v="0"/>
    <n v="0"/>
    <n v="8975"/>
    <n v="0"/>
    <n v="8975"/>
    <n v="0"/>
    <n v="0"/>
    <n v="0"/>
    <n v="8975"/>
    <n v="2500"/>
    <n v="1"/>
    <n v="0"/>
    <n v="8975"/>
    <n v="0"/>
    <n v="1"/>
    <n v="0"/>
  </r>
  <r>
    <s v="NBO"/>
    <s v="Newport Beach Sales"/>
    <x v="9"/>
    <x v="162"/>
    <x v="0"/>
    <n v="1"/>
    <n v="1"/>
    <n v="1"/>
    <n v="1"/>
    <n v="0"/>
    <n v="0"/>
    <n v="7928"/>
    <n v="0"/>
    <n v="7928"/>
    <n v="0"/>
    <n v="0"/>
    <n v="0"/>
    <n v="7928"/>
    <n v="4440"/>
    <n v="1"/>
    <n v="1"/>
    <n v="7928"/>
    <n v="7928"/>
    <n v="1"/>
    <n v="0"/>
  </r>
  <r>
    <s v="NBO"/>
    <s v="Newport Beach Sales"/>
    <x v="9"/>
    <x v="58"/>
    <x v="0"/>
    <n v="5"/>
    <n v="5"/>
    <n v="3"/>
    <n v="3"/>
    <n v="0"/>
    <n v="0"/>
    <n v="7472"/>
    <n v="0"/>
    <n v="7472"/>
    <n v="0"/>
    <n v="0"/>
    <n v="0"/>
    <n v="7472"/>
    <n v="16035"/>
    <n v="1"/>
    <n v="0.3333"/>
    <n v="7472"/>
    <n v="2490.67"/>
    <n v="1"/>
    <n v="0"/>
  </r>
  <r>
    <s v="NBO"/>
    <s v="Newport Beach Sales"/>
    <x v="9"/>
    <x v="161"/>
    <x v="0"/>
    <n v="1"/>
    <n v="1"/>
    <n v="1"/>
    <n v="1"/>
    <n v="0"/>
    <n v="0"/>
    <n v="10232"/>
    <n v="0"/>
    <n v="10232"/>
    <n v="0"/>
    <n v="0"/>
    <n v="0"/>
    <n v="10232"/>
    <n v="7345"/>
    <n v="1"/>
    <n v="1"/>
    <n v="10232"/>
    <n v="10232"/>
    <n v="1"/>
    <n v="0"/>
  </r>
  <r>
    <s v="NBO"/>
    <s v="Newport Beach Sales"/>
    <x v="9"/>
    <x v="8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12"/>
    <x v="0"/>
    <n v="1"/>
    <n v="1"/>
    <n v="1"/>
    <n v="1"/>
    <n v="0"/>
    <n v="0"/>
    <n v="0"/>
    <n v="0"/>
    <n v="0"/>
    <n v="-13920"/>
    <n v="-480"/>
    <n v="-13440"/>
    <n v="-13440"/>
    <n v="-9800"/>
    <n v="-1"/>
    <n v="-1"/>
    <n v="13440"/>
    <n v="-13440"/>
    <n v="0"/>
    <n v="1"/>
  </r>
  <r>
    <s v="NBO"/>
    <s v="Newport Beach Sales"/>
    <x v="9"/>
    <x v="61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6"/>
    <x v="0"/>
    <n v="2"/>
    <n v="2"/>
    <n v="2"/>
    <n v="2"/>
    <n v="0"/>
    <n v="0"/>
    <n v="9175"/>
    <n v="0"/>
    <n v="9175"/>
    <n v="0"/>
    <n v="0"/>
    <n v="0"/>
    <n v="9175"/>
    <n v="2500"/>
    <n v="1"/>
    <n v="0.5"/>
    <n v="9175"/>
    <n v="4587.5"/>
    <n v="1"/>
    <n v="0"/>
  </r>
  <r>
    <s v="NBO"/>
    <s v="Newport Beach Sales"/>
    <x v="9"/>
    <x v="6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63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6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65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8"/>
    <x v="0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9"/>
    <x v="0"/>
    <n v="6"/>
    <n v="6"/>
    <n v="5"/>
    <n v="5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4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6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66"/>
    <x v="0"/>
    <n v="2"/>
    <n v="2"/>
    <n v="2"/>
    <n v="2"/>
    <n v="0"/>
    <n v="0"/>
    <n v="7319"/>
    <n v="0"/>
    <n v="7319"/>
    <n v="0"/>
    <n v="0"/>
    <n v="0"/>
    <n v="7319"/>
    <n v="16035"/>
    <n v="1"/>
    <n v="0.5"/>
    <n v="7319"/>
    <n v="3659.5"/>
    <n v="1"/>
    <n v="0"/>
  </r>
  <r>
    <s v="NBO"/>
    <s v="Newport Beach Sales"/>
    <x v="9"/>
    <x v="67"/>
    <x v="0"/>
    <n v="3"/>
    <n v="2"/>
    <n v="2"/>
    <n v="2"/>
    <n v="0"/>
    <n v="0"/>
    <n v="7725"/>
    <n v="0"/>
    <n v="7725"/>
    <n v="0"/>
    <n v="0"/>
    <n v="0"/>
    <n v="7725"/>
    <n v="8300"/>
    <n v="1"/>
    <n v="0.5"/>
    <n v="7725"/>
    <n v="3862.5"/>
    <n v="1"/>
    <n v="0"/>
  </r>
  <r>
    <s v="NBO"/>
    <s v="Newport Beach Sales"/>
    <x v="9"/>
    <x v="114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4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15"/>
    <x v="0"/>
    <n v="3"/>
    <n v="3"/>
    <n v="3"/>
    <n v="3"/>
    <n v="0"/>
    <n v="0"/>
    <n v="10232"/>
    <n v="0"/>
    <n v="10232"/>
    <n v="0"/>
    <n v="0"/>
    <n v="0"/>
    <n v="10232"/>
    <n v="7345"/>
    <n v="1"/>
    <n v="0.3333"/>
    <n v="10232"/>
    <n v="3410.67"/>
    <n v="1"/>
    <n v="0"/>
  </r>
  <r>
    <s v="NBO"/>
    <s v="Newport Beach Sales"/>
    <x v="9"/>
    <x v="14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1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50"/>
    <x v="0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2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21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32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2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42"/>
    <x v="0"/>
    <n v="4"/>
    <n v="2"/>
    <n v="2"/>
    <n v="2"/>
    <n v="0"/>
    <n v="2"/>
    <n v="7980"/>
    <n v="0"/>
    <n v="7980"/>
    <n v="0"/>
    <n v="0"/>
    <n v="0"/>
    <n v="7980"/>
    <n v="2500"/>
    <n v="1"/>
    <n v="0.5"/>
    <n v="7980"/>
    <n v="3990"/>
    <n v="1"/>
    <n v="0"/>
  </r>
  <r>
    <s v="NBO"/>
    <s v="Newport Beach Sales"/>
    <x v="9"/>
    <x v="152"/>
    <x v="0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70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2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24"/>
    <x v="0"/>
    <n v="1"/>
    <n v="0"/>
    <n v="0"/>
    <n v="0"/>
    <n v="0"/>
    <n v="1"/>
    <n v="4058"/>
    <n v="0"/>
    <n v="4058"/>
    <n v="-7980"/>
    <n v="0"/>
    <n v="-7980"/>
    <n v="-3922"/>
    <n v="2367"/>
    <n v="0"/>
    <n v="0"/>
    <n v="0"/>
    <n v="0"/>
    <n v="1"/>
    <n v="1"/>
  </r>
  <r>
    <s v="NBO"/>
    <s v="Newport Beach Sales"/>
    <x v="9"/>
    <x v="14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2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26"/>
    <x v="0"/>
    <n v="2"/>
    <n v="2"/>
    <n v="1"/>
    <n v="1"/>
    <n v="0"/>
    <n v="0"/>
    <n v="13103"/>
    <n v="602"/>
    <n v="12501"/>
    <n v="0"/>
    <n v="0"/>
    <n v="0"/>
    <n v="12501"/>
    <n v="7867"/>
    <n v="1"/>
    <n v="1"/>
    <n v="12501"/>
    <n v="12501"/>
    <n v="1"/>
    <n v="0"/>
  </r>
  <r>
    <s v="NBO"/>
    <s v="Newport Beach Sales"/>
    <x v="9"/>
    <x v="23"/>
    <x v="0"/>
    <n v="2"/>
    <n v="2"/>
    <n v="2"/>
    <n v="2"/>
    <n v="0"/>
    <n v="0"/>
    <n v="18194"/>
    <n v="720"/>
    <n v="17474"/>
    <n v="0"/>
    <n v="0"/>
    <n v="0"/>
    <n v="17474"/>
    <n v="6000"/>
    <n v="1"/>
    <n v="0.5"/>
    <n v="17474"/>
    <n v="8737"/>
    <n v="1"/>
    <n v="0"/>
  </r>
  <r>
    <s v="NBO"/>
    <s v="Newport Beach Sales"/>
    <x v="9"/>
    <x v="15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83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3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28"/>
    <x v="0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2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30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31"/>
    <x v="0"/>
    <n v="2"/>
    <n v="2"/>
    <n v="2"/>
    <n v="1"/>
    <n v="0"/>
    <n v="0"/>
    <n v="13779"/>
    <n v="482"/>
    <n v="13297"/>
    <n v="0"/>
    <n v="0"/>
    <n v="0"/>
    <n v="13297"/>
    <n v="11734"/>
    <n v="1"/>
    <n v="1"/>
    <n v="13297"/>
    <n v="13297"/>
    <n v="1"/>
    <n v="0"/>
  </r>
  <r>
    <s v="NBO"/>
    <s v="Newport Beach Sales"/>
    <x v="9"/>
    <x v="8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32"/>
    <x v="0"/>
    <n v="1"/>
    <n v="1"/>
    <n v="1"/>
    <n v="1"/>
    <n v="0"/>
    <n v="0"/>
    <n v="9175"/>
    <n v="0"/>
    <n v="9175"/>
    <n v="0"/>
    <n v="0"/>
    <n v="0"/>
    <n v="9175"/>
    <n v="2500"/>
    <n v="1"/>
    <n v="1"/>
    <n v="9175"/>
    <n v="9175"/>
    <n v="1"/>
    <n v="0"/>
  </r>
  <r>
    <s v="NBO"/>
    <s v="Newport Beach Sales"/>
    <x v="9"/>
    <x v="3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3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36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71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55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27"/>
    <x v="0"/>
    <n v="2"/>
    <n v="2"/>
    <n v="2"/>
    <n v="2"/>
    <n v="0"/>
    <n v="0"/>
    <n v="8975"/>
    <n v="0"/>
    <n v="8975"/>
    <n v="0"/>
    <n v="0"/>
    <n v="0"/>
    <n v="8975"/>
    <n v="2500"/>
    <n v="1"/>
    <n v="0.5"/>
    <n v="8975"/>
    <n v="4487.5"/>
    <n v="1"/>
    <n v="0"/>
  </r>
  <r>
    <s v="NBO"/>
    <s v="Newport Beach Sales"/>
    <x v="9"/>
    <x v="38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7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7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2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2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75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39"/>
    <x v="0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40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30"/>
    <x v="0"/>
    <n v="5"/>
    <n v="4"/>
    <n v="3"/>
    <n v="3"/>
    <n v="0"/>
    <n v="0"/>
    <n v="8975"/>
    <n v="0"/>
    <n v="8975"/>
    <n v="0"/>
    <n v="0"/>
    <n v="0"/>
    <n v="8975"/>
    <n v="2500"/>
    <n v="1"/>
    <n v="0.3333"/>
    <n v="8975"/>
    <n v="2991.67"/>
    <n v="1"/>
    <n v="0"/>
  </r>
  <r>
    <s v="NBO"/>
    <s v="Newport Beach Sales"/>
    <x v="9"/>
    <x v="101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43"/>
    <x v="0"/>
    <n v="6"/>
    <n v="5"/>
    <n v="4"/>
    <n v="4"/>
    <n v="0"/>
    <n v="1"/>
    <n v="13920"/>
    <n v="480"/>
    <n v="13440"/>
    <n v="0"/>
    <n v="0"/>
    <n v="0"/>
    <n v="13440"/>
    <n v="9800"/>
    <n v="1"/>
    <n v="0.25"/>
    <n v="13440"/>
    <n v="3360"/>
    <n v="1"/>
    <n v="0"/>
  </r>
  <r>
    <s v="NBO"/>
    <s v="Newport Beach Sales"/>
    <x v="9"/>
    <x v="15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44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14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5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"/>
    <x v="57"/>
    <x v="0"/>
    <n v="1"/>
    <n v="1"/>
    <n v="1"/>
    <n v="1"/>
    <n v="0"/>
    <n v="0"/>
    <n v="8000"/>
    <n v="0"/>
    <n v="8000"/>
    <n v="0"/>
    <n v="0"/>
    <n v="0"/>
    <n v="8000"/>
    <n v="5889"/>
    <n v="1"/>
    <n v="1"/>
    <n v="8000"/>
    <n v="8000"/>
    <n v="1"/>
    <n v="0"/>
  </r>
  <r>
    <s v="NBO"/>
    <s v="Newport Beach Sales"/>
    <x v="91"/>
    <x v="58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5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6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9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6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88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6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6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14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48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2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2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2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52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7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0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3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2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64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7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0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2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2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23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2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81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2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8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3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3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3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4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8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4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5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8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5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8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52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5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5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1"/>
    <x v="9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2"/>
    <x v="1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2"/>
    <x v="23"/>
    <x v="4"/>
    <n v="5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2"/>
    <x v="154"/>
    <x v="4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7"/>
    <x v="45"/>
    <x v="4"/>
    <n v="1"/>
    <n v="1"/>
    <n v="1"/>
    <n v="1"/>
    <n v="0"/>
    <n v="0"/>
    <n v="9582"/>
    <n v="300"/>
    <n v="9282"/>
    <n v="0"/>
    <n v="0"/>
    <n v="0"/>
    <n v="9282"/>
    <n v="2500"/>
    <n v="1"/>
    <n v="1"/>
    <n v="9282"/>
    <n v="9282"/>
    <n v="1"/>
    <n v="0"/>
  </r>
  <r>
    <s v="NBO"/>
    <s v="Newport Beach Sales"/>
    <x v="148"/>
    <x v="10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8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8"/>
    <x v="8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8"/>
    <x v="4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8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8"/>
    <x v="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4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4"/>
    <x v="1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4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4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4"/>
    <x v="16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4"/>
    <x v="2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4"/>
    <x v="2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4"/>
    <x v="2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4"/>
    <x v="8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4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4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6"/>
    <x v="6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6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6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6"/>
    <x v="7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6"/>
    <x v="4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"/>
    <x v="1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6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76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13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152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7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153"/>
    <x v="4"/>
    <n v="1"/>
    <n v="1"/>
    <n v="1"/>
    <n v="1"/>
    <n v="0"/>
    <n v="0"/>
    <n v="10175"/>
    <n v="300"/>
    <n v="9875"/>
    <n v="0"/>
    <n v="0"/>
    <n v="0"/>
    <n v="9875"/>
    <n v="2500"/>
    <n v="1"/>
    <n v="1"/>
    <n v="9875"/>
    <n v="9875"/>
    <n v="1"/>
    <n v="0"/>
  </r>
  <r>
    <s v="NBO"/>
    <s v="Newport Beach Sales"/>
    <x v="97"/>
    <x v="1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77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1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18"/>
    <x v="4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22"/>
    <x v="4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4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4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7"/>
    <x v="90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8"/>
    <x v="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8"/>
    <x v="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8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8"/>
    <x v="5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9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9"/>
    <x v="1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99"/>
    <x v="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0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50"/>
    <x v="11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50"/>
    <x v="128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50"/>
    <x v="12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50"/>
    <x v="75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51"/>
    <x v="11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51"/>
    <x v="16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51"/>
    <x v="77"/>
    <x v="4"/>
    <n v="1"/>
    <n v="1"/>
    <n v="1"/>
    <n v="1"/>
    <n v="0"/>
    <n v="0"/>
    <n v="7123"/>
    <n v="0"/>
    <n v="7123"/>
    <n v="0"/>
    <n v="0"/>
    <n v="0"/>
    <n v="7123"/>
    <n v="2500"/>
    <n v="1"/>
    <n v="1"/>
    <n v="7123"/>
    <n v="7123"/>
    <n v="1"/>
    <n v="0"/>
  </r>
  <r>
    <s v="NBO"/>
    <s v="Newport Beach Sales"/>
    <x v="151"/>
    <x v="100"/>
    <x v="4"/>
    <n v="0"/>
    <n v="0"/>
    <n v="0"/>
    <n v="0"/>
    <n v="0"/>
    <n v="0"/>
    <n v="0"/>
    <n v="0"/>
    <n v="0"/>
    <n v="-7123"/>
    <n v="0"/>
    <n v="-7123"/>
    <n v="-7123"/>
    <n v="-2500"/>
    <n v="-1"/>
    <n v="0"/>
    <n v="7123"/>
    <n v="0"/>
    <n v="0"/>
    <n v="1"/>
  </r>
  <r>
    <s v="NBO"/>
    <s v="Newport Beach Sales"/>
    <x v="151"/>
    <x v="8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51"/>
    <x v="25"/>
    <x v="4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51"/>
    <x v="3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51"/>
    <x v="44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51"/>
    <x v="160"/>
    <x v="4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5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111"/>
    <x v="4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99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16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134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15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1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7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1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1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13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8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15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48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5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1"/>
    <x v="9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2"/>
    <x v="16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2"/>
    <x v="4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2"/>
    <x v="49"/>
    <x v="4"/>
    <n v="1"/>
    <n v="1"/>
    <n v="1"/>
    <n v="1"/>
    <n v="0"/>
    <n v="0"/>
    <n v="14520"/>
    <n v="480"/>
    <n v="14040"/>
    <n v="0"/>
    <n v="0"/>
    <n v="0"/>
    <n v="14040"/>
    <n v="4000"/>
    <n v="1"/>
    <n v="1"/>
    <n v="14040"/>
    <n v="14040"/>
    <n v="1"/>
    <n v="0"/>
  </r>
  <r>
    <s v="NBO"/>
    <s v="Newport Beach Sales"/>
    <x v="102"/>
    <x v="85"/>
    <x v="4"/>
    <n v="0"/>
    <n v="0"/>
    <n v="0"/>
    <n v="0"/>
    <n v="0"/>
    <n v="0"/>
    <n v="0"/>
    <n v="0"/>
    <n v="0"/>
    <n v="-14520"/>
    <n v="-480"/>
    <n v="-14040"/>
    <n v="-14040"/>
    <n v="-4000"/>
    <n v="-1"/>
    <n v="0"/>
    <n v="14040"/>
    <n v="0"/>
    <n v="0"/>
    <n v="1"/>
  </r>
  <r>
    <s v="NBO"/>
    <s v="Newport Beach Sales"/>
    <x v="103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5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5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2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82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8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6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68"/>
    <x v="3"/>
    <n v="1"/>
    <n v="1"/>
    <n v="1"/>
    <n v="1"/>
    <n v="0"/>
    <n v="0"/>
    <n v="11970"/>
    <n v="450"/>
    <n v="11520"/>
    <n v="0"/>
    <n v="0"/>
    <n v="0"/>
    <n v="11520"/>
    <n v="3000"/>
    <n v="1"/>
    <n v="1"/>
    <n v="11520"/>
    <n v="11520"/>
    <n v="1"/>
    <n v="0"/>
  </r>
  <r>
    <s v="NBO"/>
    <s v="Newport Beach Sales"/>
    <x v="103"/>
    <x v="88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1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5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2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3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25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2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4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7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7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8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8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2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29"/>
    <x v="3"/>
    <n v="1"/>
    <n v="1"/>
    <n v="1"/>
    <n v="1"/>
    <n v="0"/>
    <n v="0"/>
    <n v="10200"/>
    <n v="300"/>
    <n v="9900"/>
    <n v="0"/>
    <n v="0"/>
    <n v="0"/>
    <n v="9900"/>
    <n v="2500"/>
    <n v="1"/>
    <n v="1"/>
    <n v="9900"/>
    <n v="9900"/>
    <n v="1"/>
    <n v="0"/>
  </r>
  <r>
    <s v="NBO"/>
    <s v="Newport Beach Sales"/>
    <x v="103"/>
    <x v="31"/>
    <x v="3"/>
    <n v="0"/>
    <n v="0"/>
    <n v="0"/>
    <n v="0"/>
    <n v="0"/>
    <n v="0"/>
    <n v="0"/>
    <n v="0"/>
    <n v="0"/>
    <n v="-10200"/>
    <n v="-300"/>
    <n v="-9900"/>
    <n v="-9900"/>
    <n v="-2500"/>
    <n v="-1"/>
    <n v="0"/>
    <n v="9900"/>
    <n v="0"/>
    <n v="0"/>
    <n v="1"/>
  </r>
  <r>
    <s v="NBO"/>
    <s v="Newport Beach Sales"/>
    <x v="103"/>
    <x v="3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3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7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3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7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6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4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50"/>
    <x v="3"/>
    <n v="1"/>
    <n v="1"/>
    <n v="1"/>
    <n v="1"/>
    <n v="0"/>
    <n v="0"/>
    <n v="10075"/>
    <n v="300"/>
    <n v="9775"/>
    <n v="0"/>
    <n v="0"/>
    <n v="0"/>
    <n v="9775"/>
    <n v="2500"/>
    <n v="1"/>
    <n v="1"/>
    <n v="9775"/>
    <n v="9775"/>
    <n v="1"/>
    <n v="0"/>
  </r>
  <r>
    <s v="NBO"/>
    <s v="Newport Beach Sales"/>
    <x v="103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6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52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5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13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3"/>
    <x v="9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62"/>
    <x v="0"/>
    <n v="1"/>
    <n v="1"/>
    <n v="1"/>
    <n v="1"/>
    <n v="0"/>
    <n v="0"/>
    <n v="13859"/>
    <n v="0"/>
    <n v="13859"/>
    <n v="0"/>
    <n v="0"/>
    <n v="0"/>
    <n v="13859"/>
    <n v="9778"/>
    <n v="1"/>
    <n v="1"/>
    <n v="13859"/>
    <n v="13859"/>
    <n v="1"/>
    <n v="0"/>
  </r>
  <r>
    <s v="NBO"/>
    <s v="Newport Beach Sales"/>
    <x v="11"/>
    <x v="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5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8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6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76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6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4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66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4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16"/>
    <x v="0"/>
    <n v="3"/>
    <n v="2"/>
    <n v="2"/>
    <n v="2"/>
    <n v="0"/>
    <n v="0"/>
    <n v="8209"/>
    <n v="0"/>
    <n v="8209"/>
    <n v="0"/>
    <n v="0"/>
    <n v="0"/>
    <n v="8209"/>
    <n v="17012"/>
    <n v="1"/>
    <n v="0.5"/>
    <n v="8209"/>
    <n v="4104.5"/>
    <n v="1"/>
    <n v="0"/>
  </r>
  <r>
    <s v="NBO"/>
    <s v="Newport Beach Sales"/>
    <x v="11"/>
    <x v="11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18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2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3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22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42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5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0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23"/>
    <x v="0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2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33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25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26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77"/>
    <x v="0"/>
    <n v="1"/>
    <n v="1"/>
    <n v="1"/>
    <n v="1"/>
    <n v="0"/>
    <n v="0"/>
    <n v="9443"/>
    <n v="0"/>
    <n v="9443"/>
    <n v="0"/>
    <n v="0"/>
    <n v="0"/>
    <n v="9443"/>
    <n v="7822"/>
    <n v="1"/>
    <n v="1"/>
    <n v="9443"/>
    <n v="9443"/>
    <n v="1"/>
    <n v="0"/>
  </r>
  <r>
    <s v="NBO"/>
    <s v="Newport Beach Sales"/>
    <x v="11"/>
    <x v="78"/>
    <x v="0"/>
    <n v="1"/>
    <n v="1"/>
    <n v="1"/>
    <n v="1"/>
    <n v="0"/>
    <n v="0"/>
    <n v="9586"/>
    <n v="0"/>
    <n v="9586"/>
    <n v="0"/>
    <n v="0"/>
    <n v="0"/>
    <n v="9586"/>
    <n v="5889"/>
    <n v="1"/>
    <n v="1"/>
    <n v="9586"/>
    <n v="9586"/>
    <n v="1"/>
    <n v="0"/>
  </r>
  <r>
    <s v="NBO"/>
    <s v="Newport Beach Sales"/>
    <x v="11"/>
    <x v="1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3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35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3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7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75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39"/>
    <x v="0"/>
    <n v="2"/>
    <n v="2"/>
    <n v="1"/>
    <n v="1"/>
    <n v="0"/>
    <n v="0"/>
    <n v="12571"/>
    <n v="526"/>
    <n v="12045"/>
    <n v="0"/>
    <n v="0"/>
    <n v="0"/>
    <n v="12045"/>
    <n v="14646"/>
    <n v="1"/>
    <n v="1"/>
    <n v="12045"/>
    <n v="12045"/>
    <n v="1"/>
    <n v="0"/>
  </r>
  <r>
    <s v="NBO"/>
    <s v="Newport Beach Sales"/>
    <x v="11"/>
    <x v="13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4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4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4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16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"/>
    <x v="4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"/>
    <x v="16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"/>
    <x v="7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"/>
    <x v="16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"/>
    <x v="1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"/>
    <x v="7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"/>
    <x v="1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58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8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6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7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3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6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65"/>
    <x v="0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9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46"/>
    <x v="0"/>
    <n v="4"/>
    <n v="3"/>
    <n v="2"/>
    <n v="2"/>
    <n v="0"/>
    <n v="1"/>
    <n v="8975"/>
    <n v="0"/>
    <n v="8975"/>
    <n v="0"/>
    <n v="0"/>
    <n v="0"/>
    <n v="8975"/>
    <n v="2500"/>
    <n v="1"/>
    <n v="0.5"/>
    <n v="8975"/>
    <n v="4487.5"/>
    <n v="1"/>
    <n v="0"/>
  </r>
  <r>
    <s v="NBO"/>
    <s v="Newport Beach Sales"/>
    <x v="14"/>
    <x v="8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66"/>
    <x v="0"/>
    <n v="2"/>
    <n v="2"/>
    <n v="2"/>
    <n v="2"/>
    <n v="0"/>
    <n v="0"/>
    <n v="16232"/>
    <n v="0"/>
    <n v="16232"/>
    <n v="0"/>
    <n v="0"/>
    <n v="0"/>
    <n v="16232"/>
    <n v="24835"/>
    <n v="2"/>
    <n v="1"/>
    <n v="8116"/>
    <n v="8116"/>
    <n v="2"/>
    <n v="0"/>
  </r>
  <r>
    <s v="NBO"/>
    <s v="Newport Beach Sales"/>
    <x v="14"/>
    <x v="11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4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41"/>
    <x v="0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17"/>
    <x v="0"/>
    <n v="5"/>
    <n v="5"/>
    <n v="5"/>
    <n v="3"/>
    <n v="2"/>
    <n v="0"/>
    <n v="8975"/>
    <n v="0"/>
    <n v="8975"/>
    <n v="0"/>
    <n v="0"/>
    <n v="0"/>
    <n v="8975"/>
    <n v="2500"/>
    <n v="1"/>
    <n v="0.3333"/>
    <n v="8975"/>
    <n v="2991.67"/>
    <n v="1"/>
    <n v="0"/>
  </r>
  <r>
    <s v="NBO"/>
    <s v="Newport Beach Sales"/>
    <x v="14"/>
    <x v="118"/>
    <x v="0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1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50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20"/>
    <x v="0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21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3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22"/>
    <x v="0"/>
    <n v="4"/>
    <n v="1"/>
    <n v="1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42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51"/>
    <x v="0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52"/>
    <x v="0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70"/>
    <x v="0"/>
    <n v="6"/>
    <n v="2"/>
    <n v="1"/>
    <n v="1"/>
    <n v="0"/>
    <n v="4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2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4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2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44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7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6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5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2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28"/>
    <x v="0"/>
    <n v="3"/>
    <n v="3"/>
    <n v="2"/>
    <n v="2"/>
    <n v="0"/>
    <n v="0"/>
    <n v="9423"/>
    <n v="0"/>
    <n v="9423"/>
    <n v="0"/>
    <n v="0"/>
    <n v="0"/>
    <n v="9423"/>
    <n v="11690"/>
    <n v="1"/>
    <n v="0.5"/>
    <n v="9423"/>
    <n v="4711.5"/>
    <n v="1"/>
    <n v="0"/>
  </r>
  <r>
    <s v="NBO"/>
    <s v="Newport Beach Sales"/>
    <x v="14"/>
    <x v="13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80"/>
    <x v="0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3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3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7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7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3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4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3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42"/>
    <x v="0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166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4"/>
    <x v="4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2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82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4"/>
    <x v="4"/>
    <n v="5"/>
    <n v="1"/>
    <n v="1"/>
    <n v="1"/>
    <n v="0"/>
    <n v="3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87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9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76"/>
    <x v="4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6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8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48"/>
    <x v="4"/>
    <n v="8"/>
    <n v="4"/>
    <n v="4"/>
    <n v="4"/>
    <n v="0"/>
    <n v="4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15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9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1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1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5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78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8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3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2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2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80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3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5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2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28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3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30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3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4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66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6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4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159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4"/>
    <x v="55"/>
    <x v="4"/>
    <n v="2"/>
    <n v="2"/>
    <n v="2"/>
    <n v="2"/>
    <n v="0"/>
    <n v="0"/>
    <n v="14520"/>
    <n v="480"/>
    <n v="14040"/>
    <n v="0"/>
    <n v="0"/>
    <n v="0"/>
    <n v="14040"/>
    <n v="4000"/>
    <n v="1"/>
    <n v="0.5"/>
    <n v="14040"/>
    <n v="7020"/>
    <n v="1"/>
    <n v="0"/>
  </r>
  <r>
    <s v="NBO"/>
    <s v="Newport Beach Sales"/>
    <x v="104"/>
    <x v="9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83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28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80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32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13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3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36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4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4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49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159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51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8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5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5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56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5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5"/>
    <x v="5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6"/>
    <x v="1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6"/>
    <x v="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6"/>
    <x v="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6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6"/>
    <x v="8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6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4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1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9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1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4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5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4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33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2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1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7"/>
    <x v="7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1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1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6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8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6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11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7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17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23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7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7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4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1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15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8"/>
    <x v="5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08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59"/>
    <x v="3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8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1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9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94"/>
    <x v="3"/>
    <n v="2"/>
    <n v="1"/>
    <n v="1"/>
    <n v="1"/>
    <n v="0"/>
    <n v="1"/>
    <n v="19227"/>
    <n v="750"/>
    <n v="18477"/>
    <n v="0"/>
    <n v="0"/>
    <n v="0"/>
    <n v="18477"/>
    <n v="5000"/>
    <n v="1"/>
    <n v="1"/>
    <n v="18477"/>
    <n v="18477"/>
    <n v="1"/>
    <n v="0"/>
  </r>
  <r>
    <s v="NBO"/>
    <s v="Newport Beach Sales"/>
    <x v="109"/>
    <x v="1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2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2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3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26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4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64"/>
    <x v="3"/>
    <n v="3"/>
    <n v="3"/>
    <n v="2"/>
    <n v="2"/>
    <n v="0"/>
    <n v="0"/>
    <n v="10175"/>
    <n v="300"/>
    <n v="9875"/>
    <n v="0"/>
    <n v="0"/>
    <n v="0"/>
    <n v="9875"/>
    <n v="2500"/>
    <n v="1"/>
    <n v="0.5"/>
    <n v="9875"/>
    <n v="4937.5"/>
    <n v="1"/>
    <n v="0"/>
  </r>
  <r>
    <s v="NBO"/>
    <s v="Newport Beach Sales"/>
    <x v="109"/>
    <x v="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7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0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8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3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25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27"/>
    <x v="3"/>
    <n v="1"/>
    <n v="1"/>
    <n v="1"/>
    <n v="1"/>
    <n v="0"/>
    <n v="0"/>
    <n v="13796"/>
    <n v="480"/>
    <n v="13316"/>
    <n v="0"/>
    <n v="0"/>
    <n v="0"/>
    <n v="13316"/>
    <n v="4000"/>
    <n v="1"/>
    <n v="1"/>
    <n v="13316"/>
    <n v="13316"/>
    <n v="1"/>
    <n v="0"/>
  </r>
  <r>
    <s v="NBO"/>
    <s v="Newport Beach Sales"/>
    <x v="109"/>
    <x v="138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39"/>
    <x v="3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3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3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3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3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72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7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74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75"/>
    <x v="3"/>
    <n v="2"/>
    <n v="1"/>
    <n v="1"/>
    <n v="1"/>
    <n v="0"/>
    <n v="1"/>
    <n v="6983"/>
    <n v="0"/>
    <n v="6983"/>
    <n v="0"/>
    <n v="0"/>
    <n v="0"/>
    <n v="6983"/>
    <n v="2500"/>
    <n v="1"/>
    <n v="1"/>
    <n v="6983"/>
    <n v="6983"/>
    <n v="1"/>
    <n v="0"/>
  </r>
  <r>
    <s v="NBO"/>
    <s v="Newport Beach Sales"/>
    <x v="109"/>
    <x v="101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4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4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16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5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57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09"/>
    <x v="90"/>
    <x v="3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16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16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111"/>
    <x v="4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4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5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87"/>
    <x v="4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7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23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7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155"/>
    <x v="4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72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3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7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7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128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39"/>
    <x v="4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40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130"/>
    <x v="4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4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16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9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44"/>
    <x v="4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4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4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159"/>
    <x v="4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0"/>
    <x v="5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3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4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4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4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4"/>
    <x v="6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4"/>
    <x v="12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4"/>
    <x v="15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4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4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4"/>
    <x v="7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4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0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59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0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3"/>
    <x v="3"/>
    <n v="6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8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5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8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99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6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6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1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9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46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6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15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9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16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17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1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2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2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2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2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79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7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2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8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24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8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3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25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2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27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2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29"/>
    <x v="3"/>
    <n v="1"/>
    <n v="1"/>
    <n v="1"/>
    <n v="1"/>
    <n v="0"/>
    <n v="0"/>
    <n v="7125"/>
    <n v="0"/>
    <n v="7125"/>
    <n v="0"/>
    <n v="0"/>
    <n v="0"/>
    <n v="7125"/>
    <n v="2500"/>
    <n v="1"/>
    <n v="1"/>
    <n v="7125"/>
    <n v="7125"/>
    <n v="1"/>
    <n v="0"/>
  </r>
  <r>
    <s v="NBO"/>
    <s v="Newport Beach Sales"/>
    <x v="115"/>
    <x v="13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8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3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3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3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3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71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7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28"/>
    <x v="3"/>
    <n v="1"/>
    <n v="1"/>
    <n v="1"/>
    <n v="1"/>
    <n v="0"/>
    <n v="0"/>
    <n v="17950"/>
    <n v="750"/>
    <n v="17200"/>
    <n v="0"/>
    <n v="0"/>
    <n v="0"/>
    <n v="17200"/>
    <n v="5000"/>
    <n v="1"/>
    <n v="1"/>
    <n v="17200"/>
    <n v="17200"/>
    <n v="1"/>
    <n v="0"/>
  </r>
  <r>
    <s v="NBO"/>
    <s v="Newport Beach Sales"/>
    <x v="115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3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0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4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44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6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4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5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16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5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7"/>
    <x v="86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59"/>
    <x v="3"/>
    <n v="2"/>
    <n v="2"/>
    <n v="1"/>
    <n v="1"/>
    <n v="0"/>
    <n v="0"/>
    <n v="7053"/>
    <n v="0"/>
    <n v="7053"/>
    <n v="0"/>
    <n v="0"/>
    <n v="0"/>
    <n v="7053"/>
    <n v="2500"/>
    <n v="1"/>
    <n v="1"/>
    <n v="7053"/>
    <n v="7053"/>
    <n v="1"/>
    <n v="0"/>
  </r>
  <r>
    <s v="NBO"/>
    <s v="Newport Beach Sales"/>
    <x v="118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4"/>
    <x v="3"/>
    <n v="4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6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94"/>
    <x v="3"/>
    <n v="2"/>
    <n v="2"/>
    <n v="1"/>
    <n v="1"/>
    <n v="0"/>
    <n v="0"/>
    <n v="22250"/>
    <n v="1125"/>
    <n v="21125"/>
    <n v="0"/>
    <n v="0"/>
    <n v="0"/>
    <n v="21125"/>
    <n v="7500"/>
    <n v="1"/>
    <n v="1"/>
    <n v="21125"/>
    <n v="21125"/>
    <n v="1"/>
    <n v="0"/>
  </r>
  <r>
    <s v="NBO"/>
    <s v="Newport Beach Sales"/>
    <x v="118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4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7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2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8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8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0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4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4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9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4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4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8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8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9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9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19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0"/>
    <x v="13"/>
    <x v="2"/>
    <n v="5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0"/>
    <x v="7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0"/>
    <x v="1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0"/>
    <x v="83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0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0"/>
    <x v="2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0"/>
    <x v="2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0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0"/>
    <x v="3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0"/>
    <x v="80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0"/>
    <x v="1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0"/>
    <x v="35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09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8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6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4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1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1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19"/>
    <x v="2"/>
    <n v="2"/>
    <n v="1"/>
    <n v="1"/>
    <n v="0"/>
    <n v="1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5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2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4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23"/>
    <x v="2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79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78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7"/>
    <x v="2"/>
    <n v="4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0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2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2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3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2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2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38"/>
    <x v="2"/>
    <n v="1"/>
    <n v="1"/>
    <n v="1"/>
    <n v="1"/>
    <n v="0"/>
    <n v="0"/>
    <n v="10075"/>
    <n v="300"/>
    <n v="9775"/>
    <n v="0"/>
    <n v="0"/>
    <n v="0"/>
    <n v="9775"/>
    <n v="2500"/>
    <n v="1"/>
    <n v="1"/>
    <n v="9775"/>
    <n v="9775"/>
    <n v="1"/>
    <n v="0"/>
  </r>
  <r>
    <s v="NBO"/>
    <s v="Newport Beach Sales"/>
    <x v="121"/>
    <x v="30"/>
    <x v="2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32"/>
    <x v="2"/>
    <n v="2"/>
    <n v="2"/>
    <n v="0"/>
    <n v="0"/>
    <n v="0"/>
    <n v="0"/>
    <n v="0"/>
    <n v="0"/>
    <n v="0"/>
    <n v="-10075"/>
    <n v="-300"/>
    <n v="-9775"/>
    <n v="-9775"/>
    <n v="-2500"/>
    <n v="-1"/>
    <n v="0"/>
    <n v="9775"/>
    <n v="0"/>
    <n v="0"/>
    <n v="1"/>
  </r>
  <r>
    <s v="NBO"/>
    <s v="Newport Beach Sales"/>
    <x v="121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3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0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4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8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45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5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6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13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1"/>
    <x v="9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2"/>
    <x v="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2"/>
    <x v="9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2"/>
    <x v="14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2"/>
    <x v="168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2"/>
    <x v="121"/>
    <x v="4"/>
    <n v="1"/>
    <n v="1"/>
    <n v="1"/>
    <n v="1"/>
    <n v="0"/>
    <n v="0"/>
    <n v="8599"/>
    <n v="0"/>
    <n v="8599"/>
    <n v="0"/>
    <n v="0"/>
    <n v="0"/>
    <n v="8599"/>
    <n v="2500"/>
    <n v="1"/>
    <n v="1"/>
    <n v="8599"/>
    <n v="8599"/>
    <n v="1"/>
    <n v="0"/>
  </r>
  <r>
    <s v="NBO"/>
    <s v="Newport Beach Sales"/>
    <x v="122"/>
    <x v="151"/>
    <x v="4"/>
    <n v="0"/>
    <n v="0"/>
    <n v="0"/>
    <n v="0"/>
    <n v="0"/>
    <n v="0"/>
    <n v="0"/>
    <n v="0"/>
    <n v="0"/>
    <n v="-8599"/>
    <n v="0"/>
    <n v="-8599"/>
    <n v="-8599"/>
    <n v="-2500"/>
    <n v="-1"/>
    <n v="0"/>
    <n v="8599"/>
    <n v="0"/>
    <n v="0"/>
    <n v="1"/>
  </r>
  <r>
    <s v="NBO"/>
    <s v="Newport Beach Sales"/>
    <x v="122"/>
    <x v="2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2"/>
    <x v="3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2"/>
    <x v="128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2"/>
    <x v="5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0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5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5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0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6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8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76"/>
    <x v="2"/>
    <n v="2"/>
    <n v="1"/>
    <n v="1"/>
    <n v="1"/>
    <n v="0"/>
    <n v="1"/>
    <n v="9350"/>
    <n v="0"/>
    <n v="9350"/>
    <n v="0"/>
    <n v="0"/>
    <n v="0"/>
    <n v="9350"/>
    <n v="2500"/>
    <n v="1"/>
    <n v="1"/>
    <n v="9350"/>
    <n v="9350"/>
    <n v="1"/>
    <n v="0"/>
  </r>
  <r>
    <s v="NBO"/>
    <s v="Newport Beach Sales"/>
    <x v="124"/>
    <x v="62"/>
    <x v="2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1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64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6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46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6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69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4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2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2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3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2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26"/>
    <x v="2"/>
    <n v="1"/>
    <n v="1"/>
    <n v="1"/>
    <n v="1"/>
    <n v="0"/>
    <n v="0"/>
    <n v="10048"/>
    <n v="375"/>
    <n v="9673"/>
    <n v="0"/>
    <n v="0"/>
    <n v="0"/>
    <n v="9673"/>
    <n v="2500"/>
    <n v="1"/>
    <n v="1"/>
    <n v="9673"/>
    <n v="9673"/>
    <n v="1"/>
    <n v="0"/>
  </r>
  <r>
    <s v="NBO"/>
    <s v="Newport Beach Sales"/>
    <x v="124"/>
    <x v="14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7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0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2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2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2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8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3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3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2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38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74"/>
    <x v="2"/>
    <n v="7"/>
    <n v="6"/>
    <n v="5"/>
    <n v="5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3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4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66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5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4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45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8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16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52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5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5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56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5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4"/>
    <x v="90"/>
    <x v="2"/>
    <n v="2"/>
    <n v="1"/>
    <n v="1"/>
    <n v="1"/>
    <n v="0"/>
    <n v="1"/>
    <n v="10075"/>
    <n v="300"/>
    <n v="9775"/>
    <n v="0"/>
    <n v="0"/>
    <n v="0"/>
    <n v="9775"/>
    <n v="2500"/>
    <n v="1"/>
    <n v="1"/>
    <n v="9775"/>
    <n v="9775"/>
    <n v="1"/>
    <n v="0"/>
  </r>
  <r>
    <s v="NBO"/>
    <s v="Newport Beach Sales"/>
    <x v="125"/>
    <x v="1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1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1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1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2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1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8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1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4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5"/>
    <x v="5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1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9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6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9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1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21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3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1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2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7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7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3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4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14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6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0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5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5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1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61"/>
    <x v="0"/>
    <n v="0"/>
    <n v="0"/>
    <n v="0"/>
    <n v="0"/>
    <n v="0"/>
    <n v="0"/>
    <n v="9175"/>
    <n v="0"/>
    <n v="9175"/>
    <n v="0"/>
    <n v="0"/>
    <n v="0"/>
    <n v="9175"/>
    <n v="2500"/>
    <n v="1"/>
    <n v="0"/>
    <n v="9175"/>
    <n v="0"/>
    <n v="1"/>
    <n v="0"/>
  </r>
  <r>
    <s v="NBO"/>
    <s v="Newport Beach Sales"/>
    <x v="16"/>
    <x v="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9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7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3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47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9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41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1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1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2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21"/>
    <x v="0"/>
    <n v="4"/>
    <n v="4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4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5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2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25"/>
    <x v="0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26"/>
    <x v="0"/>
    <n v="3"/>
    <n v="3"/>
    <n v="3"/>
    <n v="3"/>
    <n v="0"/>
    <n v="0"/>
    <n v="8492"/>
    <n v="0"/>
    <n v="8492"/>
    <n v="0"/>
    <n v="0"/>
    <n v="0"/>
    <n v="8492"/>
    <n v="7822"/>
    <n v="1"/>
    <n v="0.3333"/>
    <n v="8492"/>
    <n v="2830.67"/>
    <n v="1"/>
    <n v="0"/>
  </r>
  <r>
    <s v="NBO"/>
    <s v="Newport Beach Sales"/>
    <x v="16"/>
    <x v="1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35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2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83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81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2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28"/>
    <x v="0"/>
    <n v="1"/>
    <n v="1"/>
    <n v="1"/>
    <n v="1"/>
    <n v="0"/>
    <n v="0"/>
    <n v="9212"/>
    <n v="0"/>
    <n v="9212"/>
    <n v="0"/>
    <n v="0"/>
    <n v="0"/>
    <n v="9212"/>
    <n v="6367"/>
    <n v="1"/>
    <n v="1"/>
    <n v="9212"/>
    <n v="9212"/>
    <n v="1"/>
    <n v="0"/>
  </r>
  <r>
    <s v="NBO"/>
    <s v="Newport Beach Sales"/>
    <x v="16"/>
    <x v="2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8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3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35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3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7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2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39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4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3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10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6"/>
    <x v="43"/>
    <x v="0"/>
    <n v="2"/>
    <n v="2"/>
    <n v="1"/>
    <n v="1"/>
    <n v="0"/>
    <n v="0"/>
    <n v="7755"/>
    <n v="0"/>
    <n v="7755"/>
    <n v="0"/>
    <n v="0"/>
    <n v="0"/>
    <n v="7755"/>
    <n v="11690"/>
    <n v="1"/>
    <n v="1"/>
    <n v="7755"/>
    <n v="7755"/>
    <n v="1"/>
    <n v="0"/>
  </r>
  <r>
    <s v="NBO"/>
    <s v="Newport Beach Sales"/>
    <x v="16"/>
    <x v="8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7"/>
    <x v="58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7"/>
    <x v="112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7"/>
    <x v="6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7"/>
    <x v="7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7"/>
    <x v="38"/>
    <x v="1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7"/>
    <x v="73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7"/>
    <x v="178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7"/>
    <x v="101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7"/>
    <x v="97"/>
    <x v="1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7"/>
    <x v="44"/>
    <x v="1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87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16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7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1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1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78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135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21"/>
    <x v="4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80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3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7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7"/>
    <x v="4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08"/>
    <x v="0"/>
    <n v="0"/>
    <n v="0"/>
    <n v="0"/>
    <n v="0"/>
    <n v="0"/>
    <n v="0"/>
    <n v="8975"/>
    <n v="0"/>
    <n v="8975"/>
    <n v="0"/>
    <n v="0"/>
    <n v="0"/>
    <n v="8975"/>
    <n v="2500"/>
    <n v="1"/>
    <n v="0"/>
    <n v="8975"/>
    <n v="0"/>
    <n v="1"/>
    <n v="0"/>
  </r>
  <r>
    <s v="NBO"/>
    <s v="Newport Beach Sales"/>
    <x v="18"/>
    <x v="58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8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6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99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76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6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6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6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65"/>
    <x v="0"/>
    <n v="4"/>
    <n v="2"/>
    <n v="1"/>
    <n v="0"/>
    <n v="1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6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48"/>
    <x v="0"/>
    <n v="1"/>
    <n v="1"/>
    <n v="1"/>
    <n v="1"/>
    <n v="0"/>
    <n v="0"/>
    <n v="0"/>
    <n v="0"/>
    <n v="0"/>
    <n v="-7319"/>
    <n v="0"/>
    <n v="-7319"/>
    <n v="-7319"/>
    <n v="-16035"/>
    <n v="-1"/>
    <n v="-1"/>
    <n v="7319"/>
    <n v="-7319"/>
    <n v="0"/>
    <n v="1"/>
  </r>
  <r>
    <s v="NBO"/>
    <s v="Newport Beach Sales"/>
    <x v="18"/>
    <x v="115"/>
    <x v="0"/>
    <n v="0"/>
    <n v="0"/>
    <n v="0"/>
    <n v="0"/>
    <n v="0"/>
    <n v="0"/>
    <n v="7482"/>
    <n v="0"/>
    <n v="7482"/>
    <n v="0"/>
    <n v="0"/>
    <n v="0"/>
    <n v="7482"/>
    <n v="2500"/>
    <n v="1"/>
    <n v="0"/>
    <n v="7482"/>
    <n v="0"/>
    <n v="1"/>
    <n v="0"/>
  </r>
  <r>
    <s v="NBO"/>
    <s v="Newport Beach Sales"/>
    <x v="18"/>
    <x v="6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94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2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21"/>
    <x v="0"/>
    <n v="1"/>
    <n v="1"/>
    <n v="1"/>
    <n v="1"/>
    <n v="0"/>
    <n v="0"/>
    <n v="10376"/>
    <n v="0"/>
    <n v="10376"/>
    <n v="0"/>
    <n v="0"/>
    <n v="0"/>
    <n v="10376"/>
    <n v="21363"/>
    <n v="1"/>
    <n v="1"/>
    <n v="10376"/>
    <n v="10376"/>
    <n v="1"/>
    <n v="0"/>
  </r>
  <r>
    <s v="NBO"/>
    <s v="Newport Beach Sales"/>
    <x v="18"/>
    <x v="13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51"/>
    <x v="0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70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0"/>
    <x v="0"/>
    <n v="5"/>
    <n v="2"/>
    <n v="2"/>
    <n v="2"/>
    <n v="0"/>
    <n v="3"/>
    <n v="7319"/>
    <n v="0"/>
    <n v="7319"/>
    <n v="0"/>
    <n v="0"/>
    <n v="0"/>
    <n v="7319"/>
    <n v="16035"/>
    <n v="1"/>
    <n v="0.5"/>
    <n v="7319"/>
    <n v="3659.5"/>
    <n v="1"/>
    <n v="0"/>
  </r>
  <r>
    <s v="NBO"/>
    <s v="Newport Beach Sales"/>
    <x v="18"/>
    <x v="12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2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3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2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2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44"/>
    <x v="0"/>
    <n v="2"/>
    <n v="2"/>
    <n v="1"/>
    <n v="1"/>
    <n v="0"/>
    <n v="0"/>
    <n v="8044"/>
    <n v="0"/>
    <n v="8044"/>
    <n v="0"/>
    <n v="0"/>
    <n v="0"/>
    <n v="8044"/>
    <n v="10234"/>
    <n v="1"/>
    <n v="1"/>
    <n v="8044"/>
    <n v="8044"/>
    <n v="1"/>
    <n v="0"/>
  </r>
  <r>
    <s v="NBO"/>
    <s v="Newport Beach Sales"/>
    <x v="18"/>
    <x v="14"/>
    <x v="0"/>
    <n v="1"/>
    <n v="1"/>
    <n v="1"/>
    <n v="1"/>
    <n v="0"/>
    <n v="0"/>
    <n v="9612"/>
    <n v="0"/>
    <n v="9612"/>
    <n v="0"/>
    <n v="0"/>
    <n v="0"/>
    <n v="9612"/>
    <n v="11690"/>
    <n v="1"/>
    <n v="1"/>
    <n v="9612"/>
    <n v="9612"/>
    <n v="1"/>
    <n v="0"/>
  </r>
  <r>
    <s v="NBO"/>
    <s v="Newport Beach Sales"/>
    <x v="18"/>
    <x v="1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7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7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8"/>
    <x v="0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0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2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81"/>
    <x v="0"/>
    <n v="3"/>
    <n v="3"/>
    <n v="2"/>
    <n v="2"/>
    <n v="0"/>
    <n v="0"/>
    <n v="24170"/>
    <n v="480"/>
    <n v="23690"/>
    <n v="0"/>
    <n v="0"/>
    <n v="0"/>
    <n v="23690"/>
    <n v="6500"/>
    <n v="2"/>
    <n v="1"/>
    <n v="11845"/>
    <n v="11845"/>
    <n v="2"/>
    <n v="0"/>
  </r>
  <r>
    <s v="NBO"/>
    <s v="Newport Beach Sales"/>
    <x v="18"/>
    <x v="137"/>
    <x v="0"/>
    <n v="1"/>
    <n v="1"/>
    <n v="1"/>
    <n v="1"/>
    <n v="0"/>
    <n v="0"/>
    <n v="10123"/>
    <n v="948"/>
    <n v="9175"/>
    <n v="0"/>
    <n v="0"/>
    <n v="0"/>
    <n v="9175"/>
    <n v="2500"/>
    <n v="1"/>
    <n v="1"/>
    <n v="9175"/>
    <n v="9175"/>
    <n v="1"/>
    <n v="0"/>
  </r>
  <r>
    <s v="NBO"/>
    <s v="Newport Beach Sales"/>
    <x v="18"/>
    <x v="2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2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2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30"/>
    <x v="0"/>
    <n v="1"/>
    <n v="1"/>
    <n v="1"/>
    <n v="1"/>
    <n v="0"/>
    <n v="0"/>
    <n v="0"/>
    <n v="0"/>
    <n v="0"/>
    <n v="-15495"/>
    <n v="-480"/>
    <n v="-15015"/>
    <n v="-15015"/>
    <n v="-4000"/>
    <n v="-1"/>
    <n v="-1"/>
    <n v="15015"/>
    <n v="-15015"/>
    <n v="0"/>
    <n v="1"/>
  </r>
  <r>
    <s v="NBO"/>
    <s v="Newport Beach Sales"/>
    <x v="18"/>
    <x v="80"/>
    <x v="0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3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34"/>
    <x v="0"/>
    <n v="1"/>
    <n v="1"/>
    <n v="1"/>
    <n v="1"/>
    <n v="0"/>
    <n v="0"/>
    <n v="9339"/>
    <n v="0"/>
    <n v="9339"/>
    <n v="0"/>
    <n v="0"/>
    <n v="0"/>
    <n v="9339"/>
    <n v="5411"/>
    <n v="1"/>
    <n v="1"/>
    <n v="9339"/>
    <n v="9339"/>
    <n v="1"/>
    <n v="0"/>
  </r>
  <r>
    <s v="NBO"/>
    <s v="Newport Beach Sales"/>
    <x v="18"/>
    <x v="35"/>
    <x v="0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36"/>
    <x v="0"/>
    <n v="1"/>
    <n v="1"/>
    <n v="1"/>
    <n v="1"/>
    <n v="0"/>
    <n v="0"/>
    <n v="14015"/>
    <n v="480"/>
    <n v="13535"/>
    <n v="0"/>
    <n v="0"/>
    <n v="0"/>
    <n v="13535"/>
    <n v="4000"/>
    <n v="1"/>
    <n v="1"/>
    <n v="13535"/>
    <n v="13535"/>
    <n v="1"/>
    <n v="0"/>
  </r>
  <r>
    <s v="NBO"/>
    <s v="Newport Beach Sales"/>
    <x v="18"/>
    <x v="7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37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5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7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38"/>
    <x v="0"/>
    <n v="3"/>
    <n v="2"/>
    <n v="2"/>
    <n v="2"/>
    <n v="0"/>
    <n v="1"/>
    <n v="7209"/>
    <n v="0"/>
    <n v="7209"/>
    <n v="0"/>
    <n v="0"/>
    <n v="0"/>
    <n v="7209"/>
    <n v="6367"/>
    <n v="1"/>
    <n v="0.5"/>
    <n v="7209"/>
    <n v="3604.5"/>
    <n v="1"/>
    <n v="0"/>
  </r>
  <r>
    <s v="NBO"/>
    <s v="Newport Beach Sales"/>
    <x v="18"/>
    <x v="73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7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39"/>
    <x v="0"/>
    <n v="4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40"/>
    <x v="0"/>
    <n v="2"/>
    <n v="2"/>
    <n v="2"/>
    <n v="2"/>
    <n v="0"/>
    <n v="0"/>
    <n v="8272"/>
    <n v="0"/>
    <n v="8272"/>
    <n v="0"/>
    <n v="0"/>
    <n v="0"/>
    <n v="8272"/>
    <n v="13146"/>
    <n v="1"/>
    <n v="0.5"/>
    <n v="8272"/>
    <n v="4136"/>
    <n v="1"/>
    <n v="0"/>
  </r>
  <r>
    <s v="NBO"/>
    <s v="Newport Beach Sales"/>
    <x v="18"/>
    <x v="10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41"/>
    <x v="0"/>
    <n v="1"/>
    <n v="1"/>
    <n v="1"/>
    <n v="1"/>
    <n v="0"/>
    <n v="0"/>
    <n v="9693"/>
    <n v="0"/>
    <n v="9693"/>
    <n v="0"/>
    <n v="0"/>
    <n v="0"/>
    <n v="9693"/>
    <n v="11690"/>
    <n v="1"/>
    <n v="1"/>
    <n v="9693"/>
    <n v="9693"/>
    <n v="1"/>
    <n v="0"/>
  </r>
  <r>
    <s v="NBO"/>
    <s v="Newport Beach Sales"/>
    <x v="18"/>
    <x v="42"/>
    <x v="0"/>
    <n v="1"/>
    <n v="1"/>
    <n v="1"/>
    <n v="1"/>
    <n v="0"/>
    <n v="0"/>
    <n v="10923"/>
    <n v="1548"/>
    <n v="9375"/>
    <n v="0"/>
    <n v="0"/>
    <n v="0"/>
    <n v="9375"/>
    <n v="2500"/>
    <n v="1"/>
    <n v="1"/>
    <n v="9375"/>
    <n v="9375"/>
    <n v="1"/>
    <n v="0"/>
  </r>
  <r>
    <s v="NBO"/>
    <s v="Newport Beach Sales"/>
    <x v="18"/>
    <x v="43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15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8"/>
    <x v="4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8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8"/>
    <x v="79"/>
    <x v="3"/>
    <n v="2"/>
    <n v="1"/>
    <n v="1"/>
    <n v="1"/>
    <n v="0"/>
    <n v="0"/>
    <n v="10175"/>
    <n v="300"/>
    <n v="9875"/>
    <n v="0"/>
    <n v="0"/>
    <n v="0"/>
    <n v="9875"/>
    <n v="2500"/>
    <n v="1"/>
    <n v="1"/>
    <n v="9875"/>
    <n v="9875"/>
    <n v="1"/>
    <n v="0"/>
  </r>
  <r>
    <s v="NBO"/>
    <s v="Newport Beach Sales"/>
    <x v="128"/>
    <x v="2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28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59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1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1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8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6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7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3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6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4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9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1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1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18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3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22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5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0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2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3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25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26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7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0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3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2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2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22"/>
    <x v="2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2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8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8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8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29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31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3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3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3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72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7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2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7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0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4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42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4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43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15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9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4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4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8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51"/>
    <x v="2"/>
    <n v="6"/>
    <n v="6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0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2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6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6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11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118"/>
    <x v="0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12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14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12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126"/>
    <x v="0"/>
    <n v="1"/>
    <n v="1"/>
    <n v="1"/>
    <n v="1"/>
    <n v="0"/>
    <n v="0"/>
    <n v="9693"/>
    <n v="0"/>
    <n v="9693"/>
    <n v="0"/>
    <n v="0"/>
    <n v="0"/>
    <n v="9693"/>
    <n v="11690"/>
    <n v="1"/>
    <n v="1"/>
    <n v="9693"/>
    <n v="9693"/>
    <n v="1"/>
    <n v="0"/>
  </r>
  <r>
    <s v="NBO"/>
    <s v="Newport Beach Sales"/>
    <x v="19"/>
    <x v="179"/>
    <x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1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10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3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4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4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9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9"/>
    <x v="13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6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5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1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8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1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1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2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7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0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4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6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53"/>
    <x v="3"/>
    <n v="0"/>
    <n v="0"/>
    <n v="0"/>
    <n v="0"/>
    <n v="0"/>
    <n v="0"/>
    <n v="6983"/>
    <n v="0"/>
    <n v="6983"/>
    <n v="0"/>
    <n v="0"/>
    <n v="0"/>
    <n v="6983"/>
    <n v="2500"/>
    <n v="1"/>
    <n v="0"/>
    <n v="6983"/>
    <n v="0"/>
    <n v="1"/>
    <n v="0"/>
  </r>
  <r>
    <s v="NBO"/>
    <s v="Newport Beach Sales"/>
    <x v="132"/>
    <x v="2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81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2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8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5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72"/>
    <x v="3"/>
    <n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3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7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7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4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4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5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5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4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4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40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16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5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2"/>
    <x v="5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3"/>
    <x v="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0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58"/>
    <x v="3"/>
    <n v="6"/>
    <n v="5"/>
    <n v="5"/>
    <n v="5"/>
    <n v="0"/>
    <n v="1"/>
    <n v="7053"/>
    <n v="0"/>
    <n v="7053"/>
    <n v="0"/>
    <n v="0"/>
    <n v="0"/>
    <n v="7053"/>
    <n v="2500"/>
    <n v="1"/>
    <n v="0.2"/>
    <n v="7053"/>
    <n v="1410.6"/>
    <n v="1"/>
    <n v="0"/>
  </r>
  <r>
    <s v="NBO"/>
    <s v="Newport Beach Sales"/>
    <x v="134"/>
    <x v="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91"/>
    <x v="3"/>
    <n v="0"/>
    <n v="0"/>
    <n v="0"/>
    <n v="0"/>
    <n v="0"/>
    <n v="0"/>
    <n v="0"/>
    <n v="0"/>
    <n v="0"/>
    <n v="-7053"/>
    <n v="0"/>
    <n v="-7053"/>
    <n v="-7053"/>
    <n v="-2500"/>
    <n v="-1"/>
    <n v="0"/>
    <n v="7053"/>
    <n v="0"/>
    <n v="0"/>
    <n v="1"/>
  </r>
  <r>
    <s v="NBO"/>
    <s v="Newport Beach Sales"/>
    <x v="134"/>
    <x v="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8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4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64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4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6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1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18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21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2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5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3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2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0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2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8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7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01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4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1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84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4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4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4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5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11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1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2"/>
    <x v="4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3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65"/>
    <x v="4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8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6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37"/>
    <x v="4"/>
    <n v="2"/>
    <n v="1"/>
    <n v="1"/>
    <n v="1"/>
    <n v="0"/>
    <n v="1"/>
    <n v="17108"/>
    <n v="2348"/>
    <n v="14760"/>
    <n v="0"/>
    <n v="0"/>
    <n v="0"/>
    <n v="14760"/>
    <n v="4000"/>
    <n v="1"/>
    <n v="1"/>
    <n v="14760"/>
    <n v="14760"/>
    <n v="1"/>
    <n v="0"/>
  </r>
  <r>
    <s v="NBO"/>
    <s v="Newport Beach Sales"/>
    <x v="135"/>
    <x v="15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72"/>
    <x v="4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38"/>
    <x v="4"/>
    <n v="1"/>
    <n v="1"/>
    <n v="1"/>
    <n v="1"/>
    <n v="0"/>
    <n v="0"/>
    <n v="0"/>
    <n v="0"/>
    <n v="0"/>
    <n v="-17108"/>
    <n v="-2348"/>
    <n v="-14760"/>
    <n v="-14760"/>
    <n v="-4000"/>
    <n v="-1"/>
    <n v="-1"/>
    <n v="14760"/>
    <n v="-14760"/>
    <n v="0"/>
    <n v="1"/>
  </r>
  <r>
    <s v="NBO"/>
    <s v="Newport Beach Sales"/>
    <x v="135"/>
    <x v="73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74"/>
    <x v="4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39"/>
    <x v="4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13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42"/>
    <x v="4"/>
    <n v="5"/>
    <n v="2"/>
    <n v="2"/>
    <n v="2"/>
    <n v="0"/>
    <n v="3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43"/>
    <x v="4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156"/>
    <x v="4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5"/>
    <x v="44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6"/>
    <x v="1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6"/>
    <x v="7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8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6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7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8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3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8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3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3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97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4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8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1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14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8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7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99"/>
    <x v="4"/>
    <n v="1"/>
    <n v="1"/>
    <n v="1"/>
    <n v="1"/>
    <n v="0"/>
    <n v="0"/>
    <n v="10175"/>
    <n v="300"/>
    <n v="9875"/>
    <n v="0"/>
    <n v="0"/>
    <n v="0"/>
    <n v="9875"/>
    <n v="2500"/>
    <n v="1"/>
    <n v="1"/>
    <n v="9875"/>
    <n v="9875"/>
    <n v="1"/>
    <n v="0"/>
  </r>
  <r>
    <s v="NBO"/>
    <s v="Newport Beach Sales"/>
    <x v="138"/>
    <x v="163"/>
    <x v="4"/>
    <n v="5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76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34"/>
    <x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7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5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4"/>
    <x v="4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5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6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77"/>
    <x v="4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65"/>
    <x v="4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78"/>
    <x v="4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7"/>
    <x v="4"/>
    <n v="4"/>
    <n v="1"/>
    <n v="1"/>
    <n v="1"/>
    <n v="0"/>
    <n v="3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8"/>
    <x v="4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9"/>
    <x v="4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35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5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2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8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136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2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30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8"/>
    <x v="32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52"/>
    <x v="1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0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5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0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12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6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4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4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9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1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2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3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2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4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7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0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2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3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3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26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6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3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2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2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80"/>
    <x v="3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3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7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3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4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42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4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5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5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51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6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16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5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NBO"/>
    <s v="Newport Beach Sales"/>
    <x v="139"/>
    <x v="55"/>
    <x v="3"/>
    <n v="0"/>
    <n v="0"/>
    <n v="0"/>
    <n v="0"/>
    <n v="0"/>
    <n v="0"/>
    <n v="6983"/>
    <n v="0"/>
    <n v="6983"/>
    <n v="0"/>
    <n v="0"/>
    <n v="0"/>
    <n v="6983"/>
    <n v="2500"/>
    <n v="1"/>
    <n v="0"/>
    <n v="6983"/>
    <n v="0"/>
    <n v="1"/>
    <n v="0"/>
  </r>
  <r>
    <s v="NBO"/>
    <s v="Newport Beach Sales"/>
    <x v="139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0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62"/>
    <x v="2"/>
    <n v="1"/>
    <n v="1"/>
    <n v="1"/>
    <n v="1"/>
    <n v="0"/>
    <n v="0"/>
    <n v="24990"/>
    <n v="1050"/>
    <n v="23940"/>
    <n v="0"/>
    <n v="0"/>
    <n v="0"/>
    <n v="23940"/>
    <n v="7500"/>
    <n v="1"/>
    <n v="1"/>
    <n v="23940"/>
    <n v="23940"/>
    <n v="1"/>
    <n v="0"/>
  </r>
  <r>
    <s v="ONO"/>
    <s v="Ontario Sales"/>
    <x v="20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10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8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87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6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6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8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66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9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17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18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5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25"/>
    <x v="2"/>
    <n v="3"/>
    <n v="3"/>
    <n v="1"/>
    <n v="1"/>
    <n v="0"/>
    <n v="0"/>
    <n v="11970"/>
    <n v="450"/>
    <n v="11520"/>
    <n v="0"/>
    <n v="0"/>
    <n v="0"/>
    <n v="11520"/>
    <n v="3000"/>
    <n v="1"/>
    <n v="1"/>
    <n v="11520"/>
    <n v="11520"/>
    <n v="1"/>
    <n v="0"/>
  </r>
  <r>
    <s v="ONO"/>
    <s v="Ontario Sales"/>
    <x v="20"/>
    <x v="126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74"/>
    <x v="2"/>
    <n v="0"/>
    <n v="0"/>
    <n v="0"/>
    <n v="0"/>
    <n v="0"/>
    <n v="0"/>
    <n v="0"/>
    <n v="0"/>
    <n v="0"/>
    <n v="-7200"/>
    <n v="0"/>
    <n v="-7200"/>
    <n v="-7200"/>
    <n v="-2500"/>
    <n v="-1"/>
    <n v="0"/>
    <n v="7200"/>
    <n v="0"/>
    <n v="0"/>
    <n v="1"/>
  </r>
  <r>
    <s v="ONO"/>
    <s v="Ontario Sales"/>
    <x v="20"/>
    <x v="1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38"/>
    <x v="2"/>
    <n v="3"/>
    <n v="2"/>
    <n v="1"/>
    <n v="1"/>
    <n v="0"/>
    <n v="1"/>
    <n v="12174"/>
    <n v="360"/>
    <n v="11814"/>
    <n v="0"/>
    <n v="0"/>
    <n v="0"/>
    <n v="11814"/>
    <n v="3000"/>
    <n v="1"/>
    <n v="1"/>
    <n v="11814"/>
    <n v="11814"/>
    <n v="1"/>
    <n v="0"/>
  </r>
  <r>
    <s v="ONO"/>
    <s v="Ontario Sales"/>
    <x v="20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7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2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7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0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66"/>
    <x v="2"/>
    <n v="1"/>
    <n v="1"/>
    <n v="1"/>
    <n v="1"/>
    <n v="0"/>
    <n v="0"/>
    <n v="7200"/>
    <n v="0"/>
    <n v="7200"/>
    <n v="0"/>
    <n v="0"/>
    <n v="0"/>
    <n v="7200"/>
    <n v="2500"/>
    <n v="1"/>
    <n v="1"/>
    <n v="7200"/>
    <n v="7200"/>
    <n v="1"/>
    <n v="0"/>
  </r>
  <r>
    <s v="ONO"/>
    <s v="Ontario Sales"/>
    <x v="20"/>
    <x v="9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5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5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1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1"/>
    <x v="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1"/>
    <x v="6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1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1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1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1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1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1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2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2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2"/>
    <x v="14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2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2"/>
    <x v="1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2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2"/>
    <x v="1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2"/>
    <x v="1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2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2"/>
    <x v="7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2"/>
    <x v="10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3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9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7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34"/>
    <x v="2"/>
    <n v="4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64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7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53"/>
    <x v="2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4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7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0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2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23"/>
    <x v="2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81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36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2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8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32"/>
    <x v="2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3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4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5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16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5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0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11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6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8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6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6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6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94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116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15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120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12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132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10"/>
    <x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1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1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7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3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4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4"/>
    <x v="4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0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6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5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6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9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3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6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6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6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9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1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1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2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2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5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5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70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2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2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7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7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7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9"/>
    <x v="2"/>
    <n v="4"/>
    <n v="3"/>
    <n v="2"/>
    <n v="2"/>
    <n v="0"/>
    <n v="1"/>
    <n v="10175"/>
    <n v="300"/>
    <n v="9875"/>
    <n v="0"/>
    <n v="0"/>
    <n v="0"/>
    <n v="9875"/>
    <n v="2500"/>
    <n v="1"/>
    <n v="0.5"/>
    <n v="9875"/>
    <n v="4937.5"/>
    <n v="1"/>
    <n v="0"/>
  </r>
  <r>
    <s v="ONO"/>
    <s v="Ontario Sales"/>
    <x v="25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2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8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27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2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3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3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80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3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3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7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6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0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4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43"/>
    <x v="2"/>
    <n v="4"/>
    <n v="4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6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56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45"/>
    <x v="2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5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4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4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48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1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5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5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5"/>
    <x v="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6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6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4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1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18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5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32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7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2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25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2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14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7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6"/>
    <x v="7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3"/>
    <x v="47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1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5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8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2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7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40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1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43"/>
    <x v="3"/>
    <n v="0"/>
    <n v="0"/>
    <n v="0"/>
    <n v="0"/>
    <n v="0"/>
    <n v="0"/>
    <n v="7200"/>
    <n v="0"/>
    <n v="7200"/>
    <n v="0"/>
    <n v="0"/>
    <n v="0"/>
    <n v="7200"/>
    <n v="2500"/>
    <n v="1"/>
    <n v="0"/>
    <n v="7200"/>
    <n v="0"/>
    <n v="1"/>
    <n v="0"/>
  </r>
  <r>
    <s v="ONO"/>
    <s v="Ontario Sales"/>
    <x v="27"/>
    <x v="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7"/>
    <x v="1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4"/>
    <x v="132"/>
    <x v="3"/>
    <n v="0"/>
    <n v="0"/>
    <n v="0"/>
    <n v="0"/>
    <n v="0"/>
    <n v="0"/>
    <n v="7000"/>
    <n v="0"/>
    <n v="7000"/>
    <n v="0"/>
    <n v="0"/>
    <n v="0"/>
    <n v="7000"/>
    <n v="2500"/>
    <n v="1"/>
    <n v="0"/>
    <n v="7000"/>
    <n v="0"/>
    <n v="1"/>
    <n v="0"/>
  </r>
  <r>
    <s v="ONO"/>
    <s v="Ontario Sales"/>
    <x v="28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5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0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8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6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9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7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3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6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6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6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17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1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19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2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24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26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79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6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7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9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22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5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8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3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2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2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29"/>
    <x v="2"/>
    <n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3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32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3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33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3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3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7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3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7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7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7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4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3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5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4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8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4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4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50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6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5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56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8"/>
    <x v="13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0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6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0"/>
    <x v="3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1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6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8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4"/>
    <x v="3"/>
    <n v="5"/>
    <n v="3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8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6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9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6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7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65"/>
    <x v="3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9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6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1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1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69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70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6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3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79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5"/>
    <x v="3"/>
    <n v="2"/>
    <n v="1"/>
    <n v="1"/>
    <n v="1"/>
    <n v="0"/>
    <n v="1"/>
    <n v="7200"/>
    <n v="0"/>
    <n v="7200"/>
    <n v="0"/>
    <n v="0"/>
    <n v="0"/>
    <n v="7200"/>
    <n v="2500"/>
    <n v="1"/>
    <n v="1"/>
    <n v="7200"/>
    <n v="7200"/>
    <n v="1"/>
    <n v="0"/>
  </r>
  <r>
    <s v="ONO"/>
    <s v="Ontario Sales"/>
    <x v="29"/>
    <x v="1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7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65"/>
    <x v="3"/>
    <n v="0"/>
    <n v="0"/>
    <n v="0"/>
    <n v="0"/>
    <n v="0"/>
    <n v="0"/>
    <n v="0"/>
    <n v="0"/>
    <n v="0"/>
    <n v="-7200"/>
    <n v="0"/>
    <n v="-7200"/>
    <n v="-7200"/>
    <n v="-2500"/>
    <n v="-1"/>
    <n v="0"/>
    <n v="7200"/>
    <n v="0"/>
    <n v="0"/>
    <n v="1"/>
  </r>
  <r>
    <s v="ONO"/>
    <s v="Ontario Sales"/>
    <x v="29"/>
    <x v="1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2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21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2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2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2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28"/>
    <x v="3"/>
    <n v="6"/>
    <n v="2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2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3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3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80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32"/>
    <x v="3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3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72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7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7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3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4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44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4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4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4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50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8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8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29"/>
    <x v="131"/>
    <x v="3"/>
    <n v="1"/>
    <n v="1"/>
    <n v="1"/>
    <n v="1"/>
    <n v="0"/>
    <n v="0"/>
    <n v="10075"/>
    <n v="300"/>
    <n v="9775"/>
    <n v="0"/>
    <n v="0"/>
    <n v="0"/>
    <n v="9775"/>
    <n v="2500"/>
    <n v="1"/>
    <n v="1"/>
    <n v="9775"/>
    <n v="9775"/>
    <n v="1"/>
    <n v="0"/>
  </r>
  <r>
    <s v="ONO"/>
    <s v="Ontario Sales"/>
    <x v="155"/>
    <x v="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10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11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4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16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0"/>
    <x v="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1"/>
    <x v="9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1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1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1"/>
    <x v="7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1"/>
    <x v="1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1"/>
    <x v="10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1"/>
    <x v="2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1"/>
    <x v="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1"/>
    <x v="1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1"/>
    <x v="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1"/>
    <x v="15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2"/>
    <x v="9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2"/>
    <x v="7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2"/>
    <x v="7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2"/>
    <x v="7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2"/>
    <x v="78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2"/>
    <x v="18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2"/>
    <x v="19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2"/>
    <x v="135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3"/>
    <x v="6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3"/>
    <x v="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3"/>
    <x v="14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3"/>
    <x v="70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6"/>
    <x v="9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6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6"/>
    <x v="7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6"/>
    <x v="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4"/>
    <x v="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4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4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4"/>
    <x v="5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7"/>
    <x v="161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7"/>
    <x v="8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7"/>
    <x v="45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13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1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1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2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28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8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5"/>
    <x v="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6"/>
    <x v="1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6"/>
    <x v="1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6"/>
    <x v="7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6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7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7"/>
    <x v="11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7"/>
    <x v="13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7"/>
    <x v="1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7"/>
    <x v="15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7"/>
    <x v="7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7"/>
    <x v="1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7"/>
    <x v="1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7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8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8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8"/>
    <x v="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9"/>
    <x v="13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9"/>
    <x v="1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9"/>
    <x v="16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9"/>
    <x v="1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9"/>
    <x v="45"/>
    <x v="4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9"/>
    <x v="4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9"/>
    <x v="4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9"/>
    <x v="140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9"/>
    <x v="5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39"/>
    <x v="90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8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79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0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2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2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3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3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1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48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0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0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8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8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7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4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6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6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67"/>
    <x v="3"/>
    <n v="3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4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94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41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17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2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32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5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7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2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2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3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6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53"/>
    <x v="3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6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7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6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0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2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21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2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37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2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2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3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3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3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7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7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2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2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6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0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4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6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8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46"/>
    <x v="3"/>
    <n v="1"/>
    <n v="1"/>
    <n v="1"/>
    <n v="1"/>
    <n v="0"/>
    <n v="0"/>
    <n v="10975"/>
    <n v="300"/>
    <n v="10675"/>
    <n v="0"/>
    <n v="0"/>
    <n v="0"/>
    <n v="10675"/>
    <n v="2500"/>
    <n v="1"/>
    <n v="1"/>
    <n v="10675"/>
    <n v="10675"/>
    <n v="1"/>
    <n v="0"/>
  </r>
  <r>
    <s v="ONO"/>
    <s v="Ontario Sales"/>
    <x v="41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8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160"/>
    <x v="3"/>
    <n v="1"/>
    <n v="1"/>
    <n v="1"/>
    <n v="1"/>
    <n v="0"/>
    <n v="0"/>
    <n v="13070"/>
    <n v="480"/>
    <n v="12590"/>
    <n v="0"/>
    <n v="0"/>
    <n v="0"/>
    <n v="12590"/>
    <n v="4000"/>
    <n v="1"/>
    <n v="1"/>
    <n v="12590"/>
    <n v="12590"/>
    <n v="1"/>
    <n v="0"/>
  </r>
  <r>
    <s v="ONO"/>
    <s v="Ontario Sales"/>
    <x v="41"/>
    <x v="5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53"/>
    <x v="3"/>
    <n v="0"/>
    <n v="0"/>
    <n v="0"/>
    <n v="0"/>
    <n v="0"/>
    <n v="0"/>
    <n v="0"/>
    <n v="0"/>
    <n v="0"/>
    <n v="-13070"/>
    <n v="-480"/>
    <n v="-12590"/>
    <n v="-12590"/>
    <n v="-4000"/>
    <n v="-1"/>
    <n v="0"/>
    <n v="12590"/>
    <n v="0"/>
    <n v="0"/>
    <n v="1"/>
  </r>
  <r>
    <s v="ONO"/>
    <s v="Ontario Sales"/>
    <x v="41"/>
    <x v="5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1"/>
    <x v="5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0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1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8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8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6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6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4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6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1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2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4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7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0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4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15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3"/>
    <x v="44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1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16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8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2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3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8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8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5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5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13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4"/>
    <x v="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5"/>
    <x v="10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5"/>
    <x v="1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5"/>
    <x v="5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5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2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5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11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6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9"/>
    <x v="0"/>
    <n v="2"/>
    <n v="2"/>
    <n v="2"/>
    <n v="2"/>
    <n v="0"/>
    <n v="0"/>
    <n v="15060"/>
    <n v="900"/>
    <n v="14160"/>
    <n v="0"/>
    <n v="0"/>
    <n v="0"/>
    <n v="14160"/>
    <n v="29200"/>
    <n v="1"/>
    <n v="0.5"/>
    <n v="14160"/>
    <n v="7080"/>
    <n v="1"/>
    <n v="0"/>
  </r>
  <r>
    <s v="ONO"/>
    <s v="Ontario Sales"/>
    <x v="0"/>
    <x v="16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6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14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117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118"/>
    <x v="0"/>
    <n v="4"/>
    <n v="4"/>
    <n v="2"/>
    <n v="2"/>
    <n v="0"/>
    <n v="0"/>
    <n v="23375"/>
    <n v="1275"/>
    <n v="22100"/>
    <n v="0"/>
    <n v="0"/>
    <n v="0"/>
    <n v="22100"/>
    <n v="8500"/>
    <n v="1"/>
    <n v="0.5"/>
    <n v="22100"/>
    <n v="11050"/>
    <n v="1"/>
    <n v="0"/>
  </r>
  <r>
    <s v="ONO"/>
    <s v="Ontario Sales"/>
    <x v="0"/>
    <x v="11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150"/>
    <x v="0"/>
    <n v="1"/>
    <n v="1"/>
    <n v="1"/>
    <n v="1"/>
    <n v="0"/>
    <n v="0"/>
    <n v="9179"/>
    <n v="0"/>
    <n v="9179"/>
    <n v="0"/>
    <n v="0"/>
    <n v="0"/>
    <n v="9179"/>
    <n v="2500"/>
    <n v="1"/>
    <n v="1"/>
    <n v="9179"/>
    <n v="9179"/>
    <n v="1"/>
    <n v="0"/>
  </r>
  <r>
    <s v="ONO"/>
    <s v="Ontario Sales"/>
    <x v="0"/>
    <x v="12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12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70"/>
    <x v="0"/>
    <n v="0"/>
    <n v="0"/>
    <n v="0"/>
    <n v="0"/>
    <n v="0"/>
    <n v="0"/>
    <n v="0"/>
    <n v="0"/>
    <n v="0"/>
    <n v="-9179"/>
    <n v="0"/>
    <n v="-9179"/>
    <n v="-9179"/>
    <n v="-2500"/>
    <n v="-1"/>
    <n v="0"/>
    <n v="9179"/>
    <n v="0"/>
    <n v="0"/>
    <n v="1"/>
  </r>
  <r>
    <s v="ONO"/>
    <s v="Ontario Sales"/>
    <x v="0"/>
    <x v="123"/>
    <x v="0"/>
    <n v="4"/>
    <n v="3"/>
    <n v="1"/>
    <n v="1"/>
    <n v="0"/>
    <n v="0"/>
    <n v="9179"/>
    <n v="0"/>
    <n v="9179"/>
    <n v="0"/>
    <n v="0"/>
    <n v="0"/>
    <n v="9179"/>
    <n v="2500"/>
    <n v="1"/>
    <n v="1"/>
    <n v="9179"/>
    <n v="9179"/>
    <n v="1"/>
    <n v="0"/>
  </r>
  <r>
    <s v="ONO"/>
    <s v="Ontario Sales"/>
    <x v="0"/>
    <x v="143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133"/>
    <x v="0"/>
    <n v="1"/>
    <n v="1"/>
    <n v="1"/>
    <n v="1"/>
    <n v="0"/>
    <n v="0"/>
    <n v="7655"/>
    <n v="0"/>
    <n v="7655"/>
    <n v="0"/>
    <n v="0"/>
    <n v="0"/>
    <n v="7655"/>
    <n v="7817"/>
    <n v="1"/>
    <n v="1"/>
    <n v="7655"/>
    <n v="7655"/>
    <n v="1"/>
    <n v="0"/>
  </r>
  <r>
    <s v="ONO"/>
    <s v="Ontario Sales"/>
    <x v="0"/>
    <x v="126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14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1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2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2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13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27"/>
    <x v="0"/>
    <n v="1"/>
    <n v="1"/>
    <n v="1"/>
    <n v="1"/>
    <n v="0"/>
    <n v="0"/>
    <n v="10460"/>
    <n v="0"/>
    <n v="10460"/>
    <n v="0"/>
    <n v="0"/>
    <n v="0"/>
    <n v="10460"/>
    <n v="7345"/>
    <n v="1"/>
    <n v="1"/>
    <n v="10460"/>
    <n v="10460"/>
    <n v="1"/>
    <n v="0"/>
  </r>
  <r>
    <s v="ONO"/>
    <s v="Ontario Sales"/>
    <x v="0"/>
    <x v="28"/>
    <x v="0"/>
    <n v="1"/>
    <n v="1"/>
    <n v="1"/>
    <n v="1"/>
    <n v="0"/>
    <n v="0"/>
    <n v="12542"/>
    <n v="480"/>
    <n v="12062"/>
    <n v="0"/>
    <n v="0"/>
    <n v="0"/>
    <n v="12062"/>
    <n v="4000"/>
    <n v="1"/>
    <n v="1"/>
    <n v="12062"/>
    <n v="12062"/>
    <n v="1"/>
    <n v="0"/>
  </r>
  <r>
    <s v="ONO"/>
    <s v="Ontario Sales"/>
    <x v="0"/>
    <x v="3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3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3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36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12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7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4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158"/>
    <x v="0"/>
    <n v="0"/>
    <n v="0"/>
    <n v="0"/>
    <n v="0"/>
    <n v="0"/>
    <n v="0"/>
    <n v="9799"/>
    <n v="0"/>
    <n v="9799"/>
    <n v="0"/>
    <n v="0"/>
    <n v="0"/>
    <n v="9799"/>
    <n v="5889"/>
    <n v="1"/>
    <n v="0"/>
    <n v="9799"/>
    <n v="0"/>
    <n v="1"/>
    <n v="0"/>
  </r>
  <r>
    <s v="ONO"/>
    <s v="Ontario Sales"/>
    <x v="0"/>
    <x v="15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0"/>
    <x v="5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8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6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12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1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1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37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74"/>
    <x v="3"/>
    <n v="3"/>
    <n v="2"/>
    <n v="1"/>
    <n v="1"/>
    <n v="0"/>
    <n v="1"/>
    <n v="12120"/>
    <n v="270"/>
    <n v="11850"/>
    <n v="0"/>
    <n v="0"/>
    <n v="0"/>
    <n v="11850"/>
    <n v="3000"/>
    <n v="1"/>
    <n v="1"/>
    <n v="11850"/>
    <n v="11850"/>
    <n v="1"/>
    <n v="0"/>
  </r>
  <r>
    <s v="ONO"/>
    <s v="Ontario Sales"/>
    <x v="46"/>
    <x v="3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6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108"/>
    <x v="2"/>
    <n v="1"/>
    <n v="1"/>
    <n v="1"/>
    <n v="1"/>
    <n v="0"/>
    <n v="0"/>
    <n v="7053"/>
    <n v="0"/>
    <n v="7053"/>
    <n v="0"/>
    <n v="0"/>
    <n v="0"/>
    <n v="7053"/>
    <n v="2500"/>
    <n v="1"/>
    <n v="1"/>
    <n v="7053"/>
    <n v="7053"/>
    <n v="1"/>
    <n v="0"/>
  </r>
  <r>
    <s v="ONO"/>
    <s v="Ontario Sales"/>
    <x v="47"/>
    <x v="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1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11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7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2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25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3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127"/>
    <x v="2"/>
    <n v="1"/>
    <n v="1"/>
    <n v="1"/>
    <n v="1"/>
    <n v="0"/>
    <n v="0"/>
    <n v="7133"/>
    <n v="0"/>
    <n v="7133"/>
    <n v="0"/>
    <n v="0"/>
    <n v="0"/>
    <n v="7133"/>
    <n v="2500"/>
    <n v="1"/>
    <n v="1"/>
    <n v="7133"/>
    <n v="7133"/>
    <n v="1"/>
    <n v="0"/>
  </r>
  <r>
    <s v="ONO"/>
    <s v="Ontario Sales"/>
    <x v="47"/>
    <x v="3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7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1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7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1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10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4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43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44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8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4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50"/>
    <x v="2"/>
    <n v="6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85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5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53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55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5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13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7"/>
    <x v="9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0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6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0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1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6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8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1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6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7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9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7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34"/>
    <x v="2"/>
    <n v="6"/>
    <n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62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13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4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6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8"/>
    <x v="2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4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6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8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6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6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4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49"/>
    <x v="2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94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4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5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32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22"/>
    <x v="2"/>
    <n v="2"/>
    <n v="2"/>
    <n v="1"/>
    <n v="1"/>
    <n v="0"/>
    <n v="0"/>
    <n v="10375"/>
    <n v="525"/>
    <n v="9850"/>
    <n v="0"/>
    <n v="0"/>
    <n v="0"/>
    <n v="9850"/>
    <n v="2500"/>
    <n v="1"/>
    <n v="1"/>
    <n v="9850"/>
    <n v="9850"/>
    <n v="1"/>
    <n v="0"/>
  </r>
  <r>
    <s v="ONO"/>
    <s v="Ontario Sales"/>
    <x v="48"/>
    <x v="14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51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70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0"/>
    <x v="2"/>
    <n v="1"/>
    <n v="1"/>
    <n v="0"/>
    <n v="0"/>
    <n v="0"/>
    <n v="0"/>
    <n v="0"/>
    <n v="0"/>
    <n v="0"/>
    <n v="-10375"/>
    <n v="-525"/>
    <n v="-9850"/>
    <n v="-9850"/>
    <n v="-2500"/>
    <n v="-1"/>
    <n v="0"/>
    <n v="9850"/>
    <n v="0"/>
    <n v="0"/>
    <n v="1"/>
  </r>
  <r>
    <s v="ONO"/>
    <s v="Ontario Sales"/>
    <x v="48"/>
    <x v="1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2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3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2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4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3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5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5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6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77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78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7"/>
    <x v="2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8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9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0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35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2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5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3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2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8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33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34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7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5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2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7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7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4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41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66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56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97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6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45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59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40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50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85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5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8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16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5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5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5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5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5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8"/>
    <x v="9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9"/>
    <x v="13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9"/>
    <x v="8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0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5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"/>
    <x v="4"/>
    <n v="0"/>
    <n v="0"/>
    <n v="0"/>
    <n v="0"/>
    <n v="0"/>
    <n v="0"/>
    <n v="7433"/>
    <n v="100"/>
    <n v="7333"/>
    <n v="0"/>
    <n v="0"/>
    <n v="0"/>
    <n v="7333"/>
    <n v="2500"/>
    <n v="1"/>
    <n v="0"/>
    <n v="7333"/>
    <n v="0"/>
    <n v="1"/>
    <n v="0"/>
  </r>
  <r>
    <s v="ONO"/>
    <s v="Ontario Sales"/>
    <x v="50"/>
    <x v="16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4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87"/>
    <x v="4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12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6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7"/>
    <x v="4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6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76"/>
    <x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34"/>
    <x v="4"/>
    <n v="5"/>
    <n v="5"/>
    <n v="4"/>
    <n v="4"/>
    <n v="0"/>
    <n v="0"/>
    <n v="7200"/>
    <n v="0"/>
    <n v="7200"/>
    <n v="0"/>
    <n v="0"/>
    <n v="0"/>
    <n v="7200"/>
    <n v="2500"/>
    <n v="1"/>
    <n v="0.25"/>
    <n v="7200"/>
    <n v="1800"/>
    <n v="1"/>
    <n v="0"/>
  </r>
  <r>
    <s v="ONO"/>
    <s v="Ontario Sales"/>
    <x v="50"/>
    <x v="62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6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13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4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64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65"/>
    <x v="4"/>
    <n v="5"/>
    <n v="2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8"/>
    <x v="4"/>
    <n v="9"/>
    <n v="7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68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66"/>
    <x v="4"/>
    <n v="7"/>
    <n v="5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67"/>
    <x v="4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1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1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49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94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4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17"/>
    <x v="4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1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2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22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4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51"/>
    <x v="4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52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2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2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44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3"/>
    <x v="4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7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4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6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77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65"/>
    <x v="4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7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7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8"/>
    <x v="4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9"/>
    <x v="4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35"/>
    <x v="4"/>
    <n v="3"/>
    <n v="3"/>
    <n v="2"/>
    <n v="2"/>
    <n v="0"/>
    <n v="0"/>
    <n v="7200"/>
    <n v="0"/>
    <n v="7200"/>
    <n v="0"/>
    <n v="0"/>
    <n v="0"/>
    <n v="7200"/>
    <n v="2500"/>
    <n v="1"/>
    <n v="0.5"/>
    <n v="7200"/>
    <n v="3600"/>
    <n v="1"/>
    <n v="0"/>
  </r>
  <r>
    <s v="ONO"/>
    <s v="Ontario Sales"/>
    <x v="50"/>
    <x v="154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83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8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27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39"/>
    <x v="4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35"/>
    <x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36"/>
    <x v="4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3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74"/>
    <x v="4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39"/>
    <x v="4"/>
    <n v="1"/>
    <n v="0"/>
    <n v="0"/>
    <n v="0"/>
    <n v="0"/>
    <n v="1"/>
    <n v="9975"/>
    <n v="375"/>
    <n v="9600"/>
    <n v="0"/>
    <n v="0"/>
    <n v="0"/>
    <n v="9600"/>
    <n v="2500"/>
    <n v="1"/>
    <n v="0"/>
    <n v="9600"/>
    <n v="0"/>
    <n v="1"/>
    <n v="0"/>
  </r>
  <r>
    <s v="ONO"/>
    <s v="Ontario Sales"/>
    <x v="50"/>
    <x v="169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30"/>
    <x v="4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01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41"/>
    <x v="4"/>
    <n v="3"/>
    <n v="1"/>
    <n v="1"/>
    <n v="0"/>
    <n v="1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42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43"/>
    <x v="4"/>
    <n v="8"/>
    <n v="5"/>
    <n v="3"/>
    <n v="3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6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4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8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45"/>
    <x v="4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98"/>
    <x v="4"/>
    <n v="0"/>
    <n v="0"/>
    <n v="0"/>
    <n v="0"/>
    <n v="0"/>
    <n v="0"/>
    <n v="0"/>
    <n v="0"/>
    <n v="0"/>
    <n v="-10242"/>
    <n v="-375"/>
    <n v="-9867"/>
    <n v="-9867"/>
    <n v="-2500"/>
    <n v="-1"/>
    <n v="0"/>
    <n v="9867"/>
    <n v="0"/>
    <n v="0"/>
    <n v="1"/>
  </r>
  <r>
    <s v="ONO"/>
    <s v="Ontario Sales"/>
    <x v="50"/>
    <x v="48"/>
    <x v="4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49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85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51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160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5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5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5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0"/>
    <x v="5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5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5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5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5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8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66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94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2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3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2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2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4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5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6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7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7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2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38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2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69"/>
    <x v="2"/>
    <n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0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5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4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4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4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8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8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1"/>
    <x v="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6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58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5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1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2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8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4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6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9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76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3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6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1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64"/>
    <x v="3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6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8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9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4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6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4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1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94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17"/>
    <x v="3"/>
    <n v="6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1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21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2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4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5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52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7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2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2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26"/>
    <x v="3"/>
    <n v="4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7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8"/>
    <x v="3"/>
    <n v="0"/>
    <n v="0"/>
    <n v="0"/>
    <n v="0"/>
    <n v="0"/>
    <n v="0"/>
    <n v="10075"/>
    <n v="300"/>
    <n v="9775"/>
    <n v="0"/>
    <n v="0"/>
    <n v="0"/>
    <n v="9775"/>
    <n v="2500"/>
    <n v="1"/>
    <n v="0"/>
    <n v="9775"/>
    <n v="0"/>
    <n v="1"/>
    <n v="0"/>
  </r>
  <r>
    <s v="ONO"/>
    <s v="Ontario Sales"/>
    <x v="52"/>
    <x v="19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0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21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22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23"/>
    <x v="3"/>
    <n v="4"/>
    <n v="3"/>
    <n v="1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83"/>
    <x v="3"/>
    <n v="1"/>
    <n v="0"/>
    <n v="0"/>
    <n v="0"/>
    <n v="0"/>
    <n v="1"/>
    <n v="0"/>
    <n v="0"/>
    <n v="0"/>
    <n v="-16990"/>
    <n v="-630"/>
    <n v="-16360"/>
    <n v="-16360"/>
    <n v="-4000"/>
    <n v="-1"/>
    <n v="0"/>
    <n v="16360"/>
    <n v="0"/>
    <n v="0"/>
    <n v="1"/>
  </r>
  <r>
    <s v="ONO"/>
    <s v="Ontario Sales"/>
    <x v="52"/>
    <x v="81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3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80"/>
    <x v="3"/>
    <n v="0"/>
    <n v="0"/>
    <n v="0"/>
    <n v="0"/>
    <n v="0"/>
    <n v="0"/>
    <n v="0"/>
    <n v="0"/>
    <n v="0"/>
    <n v="-7000"/>
    <n v="0"/>
    <n v="-7000"/>
    <n v="-7000"/>
    <n v="-2500"/>
    <n v="-1"/>
    <n v="0"/>
    <n v="7000"/>
    <n v="0"/>
    <n v="0"/>
    <n v="1"/>
  </r>
  <r>
    <s v="ONO"/>
    <s v="Ontario Sales"/>
    <x v="52"/>
    <x v="25"/>
    <x v="3"/>
    <n v="3"/>
    <n v="1"/>
    <n v="0"/>
    <n v="0"/>
    <n v="0"/>
    <n v="1"/>
    <n v="7900"/>
    <n v="0"/>
    <n v="7900"/>
    <n v="0"/>
    <n v="0"/>
    <n v="0"/>
    <n v="7900"/>
    <n v="2500"/>
    <n v="1"/>
    <n v="0"/>
    <n v="7900"/>
    <n v="0"/>
    <n v="1"/>
    <n v="0"/>
  </r>
  <r>
    <s v="ONO"/>
    <s v="Ontario Sales"/>
    <x v="52"/>
    <x v="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27"/>
    <x v="3"/>
    <n v="1"/>
    <n v="1"/>
    <n v="0"/>
    <n v="0"/>
    <n v="0"/>
    <n v="0"/>
    <n v="7490"/>
    <n v="150"/>
    <n v="7340"/>
    <n v="0"/>
    <n v="0"/>
    <n v="0"/>
    <n v="7340"/>
    <n v="2500"/>
    <n v="1"/>
    <n v="0"/>
    <n v="7340"/>
    <n v="0"/>
    <n v="1"/>
    <n v="0"/>
  </r>
  <r>
    <s v="ONO"/>
    <s v="Ontario Sales"/>
    <x v="52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3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8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32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3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35"/>
    <x v="3"/>
    <n v="3"/>
    <n v="3"/>
    <n v="2"/>
    <n v="2"/>
    <n v="0"/>
    <n v="0"/>
    <n v="16990"/>
    <n v="630"/>
    <n v="16360"/>
    <n v="0"/>
    <n v="0"/>
    <n v="0"/>
    <n v="16360"/>
    <n v="4000"/>
    <n v="1"/>
    <n v="0.5"/>
    <n v="16360"/>
    <n v="8180"/>
    <n v="1"/>
    <n v="0"/>
  </r>
  <r>
    <s v="ONO"/>
    <s v="Ontario Sales"/>
    <x v="52"/>
    <x v="36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3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55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7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38"/>
    <x v="3"/>
    <n v="5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74"/>
    <x v="3"/>
    <n v="6"/>
    <n v="5"/>
    <n v="3"/>
    <n v="2"/>
    <n v="1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7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4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3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0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4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4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9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84"/>
    <x v="3"/>
    <n v="5"/>
    <n v="4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45"/>
    <x v="3"/>
    <n v="6"/>
    <n v="5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5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14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85"/>
    <x v="3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5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8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5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5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55"/>
    <x v="3"/>
    <n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5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2"/>
    <x v="90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4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4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4"/>
    <x v="11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4"/>
    <x v="11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4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4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4"/>
    <x v="12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4"/>
    <x v="1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4"/>
    <x v="12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0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62"/>
    <x v="3"/>
    <n v="3"/>
    <n v="3"/>
    <n v="2"/>
    <n v="2"/>
    <n v="0"/>
    <n v="0"/>
    <n v="8565"/>
    <n v="300"/>
    <n v="8265"/>
    <n v="0"/>
    <n v="0"/>
    <n v="0"/>
    <n v="8265"/>
    <n v="2500"/>
    <n v="1"/>
    <n v="0.5"/>
    <n v="8265"/>
    <n v="4132.5"/>
    <n v="1"/>
    <n v="0"/>
  </r>
  <r>
    <s v="ONO"/>
    <s v="Ontario Sales"/>
    <x v="55"/>
    <x v="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59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0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3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8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4"/>
    <x v="3"/>
    <n v="2"/>
    <n v="2"/>
    <n v="2"/>
    <n v="2"/>
    <n v="0"/>
    <n v="0"/>
    <n v="19900"/>
    <n v="750"/>
    <n v="19150"/>
    <n v="0"/>
    <n v="0"/>
    <n v="0"/>
    <n v="19150"/>
    <n v="5000"/>
    <n v="1"/>
    <n v="0.5"/>
    <n v="19150"/>
    <n v="9575"/>
    <n v="1"/>
    <n v="0"/>
  </r>
  <r>
    <s v="ONO"/>
    <s v="Ontario Sales"/>
    <x v="55"/>
    <x v="11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7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9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34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62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6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6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6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4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6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6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4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1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4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69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94"/>
    <x v="3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5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2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4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7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7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78"/>
    <x v="3"/>
    <n v="0"/>
    <n v="0"/>
    <n v="0"/>
    <n v="0"/>
    <n v="0"/>
    <n v="0"/>
    <n v="10900"/>
    <n v="300"/>
    <n v="10600"/>
    <n v="0"/>
    <n v="0"/>
    <n v="0"/>
    <n v="10600"/>
    <n v="2500"/>
    <n v="1"/>
    <n v="0"/>
    <n v="10600"/>
    <n v="0"/>
    <n v="1"/>
    <n v="0"/>
  </r>
  <r>
    <s v="ONO"/>
    <s v="Ontario Sales"/>
    <x v="55"/>
    <x v="1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9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2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8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2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2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2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29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3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8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3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7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7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6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4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98"/>
    <x v="3"/>
    <n v="0"/>
    <n v="0"/>
    <n v="0"/>
    <n v="0"/>
    <n v="0"/>
    <n v="0"/>
    <n v="0"/>
    <n v="0"/>
    <n v="0"/>
    <n v="-9975"/>
    <n v="-375"/>
    <n v="-9600"/>
    <n v="-9600"/>
    <n v="-2500"/>
    <n v="-1"/>
    <n v="0"/>
    <n v="9600"/>
    <n v="0"/>
    <n v="0"/>
    <n v="1"/>
  </r>
  <r>
    <s v="ONO"/>
    <s v="Ontario Sales"/>
    <x v="55"/>
    <x v="15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48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49"/>
    <x v="3"/>
    <n v="5"/>
    <n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59"/>
    <x v="3"/>
    <n v="4"/>
    <n v="3"/>
    <n v="3"/>
    <n v="3"/>
    <n v="0"/>
    <n v="1"/>
    <n v="8150"/>
    <n v="450"/>
    <n v="7700"/>
    <n v="0"/>
    <n v="0"/>
    <n v="0"/>
    <n v="7700"/>
    <n v="2500"/>
    <n v="1"/>
    <n v="0.3333"/>
    <n v="7700"/>
    <n v="2566.67"/>
    <n v="1"/>
    <n v="0"/>
  </r>
  <r>
    <s v="ONO"/>
    <s v="Ontario Sales"/>
    <x v="55"/>
    <x v="50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8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51"/>
    <x v="3"/>
    <n v="8"/>
    <n v="8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86"/>
    <x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6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5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54"/>
    <x v="3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5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5"/>
    <x v="131"/>
    <x v="3"/>
    <n v="0"/>
    <n v="0"/>
    <n v="0"/>
    <n v="0"/>
    <n v="0"/>
    <n v="0"/>
    <n v="0"/>
    <n v="0"/>
    <n v="0"/>
    <n v="-19900"/>
    <n v="-750"/>
    <n v="-19150"/>
    <n v="-19150"/>
    <n v="-5000"/>
    <n v="-1"/>
    <n v="0"/>
    <n v="19150"/>
    <n v="0"/>
    <n v="0"/>
    <n v="1"/>
  </r>
  <r>
    <s v="ONO"/>
    <s v="Ontario Sales"/>
    <x v="55"/>
    <x v="90"/>
    <x v="3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6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6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6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9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1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7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1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2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2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2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7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8"/>
    <x v="153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8"/>
    <x v="1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8"/>
    <x v="77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8"/>
    <x v="2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8"/>
    <x v="2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8"/>
    <x v="13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8"/>
    <x v="3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1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62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4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6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8"/>
    <x v="0"/>
    <n v="0"/>
    <n v="0"/>
    <n v="0"/>
    <n v="0"/>
    <n v="0"/>
    <n v="0"/>
    <n v="10795"/>
    <n v="0"/>
    <n v="10795"/>
    <n v="0"/>
    <n v="0"/>
    <n v="0"/>
    <n v="10795"/>
    <n v="14623"/>
    <n v="1"/>
    <n v="0"/>
    <n v="10795"/>
    <n v="0"/>
    <n v="1"/>
    <n v="0"/>
  </r>
  <r>
    <s v="ONO"/>
    <s v="Ontario Sales"/>
    <x v="1"/>
    <x v="146"/>
    <x v="0"/>
    <n v="1"/>
    <n v="1"/>
    <n v="1"/>
    <n v="1"/>
    <n v="0"/>
    <n v="0"/>
    <n v="9179"/>
    <n v="0"/>
    <n v="9179"/>
    <n v="0"/>
    <n v="0"/>
    <n v="0"/>
    <n v="9179"/>
    <n v="2500"/>
    <n v="1"/>
    <n v="1"/>
    <n v="9179"/>
    <n v="9179"/>
    <n v="1"/>
    <n v="0"/>
  </r>
  <r>
    <s v="ONO"/>
    <s v="Ontario Sales"/>
    <x v="1"/>
    <x v="8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6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1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4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6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9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41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17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18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1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5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20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2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32"/>
    <x v="0"/>
    <n v="1"/>
    <n v="1"/>
    <n v="0"/>
    <n v="0"/>
    <n v="0"/>
    <n v="0"/>
    <n v="7183"/>
    <n v="0"/>
    <n v="7183"/>
    <n v="0"/>
    <n v="0"/>
    <n v="0"/>
    <n v="7183"/>
    <n v="2500"/>
    <n v="1"/>
    <n v="0"/>
    <n v="7183"/>
    <n v="0"/>
    <n v="1"/>
    <n v="0"/>
  </r>
  <r>
    <s v="ONO"/>
    <s v="Ontario Sales"/>
    <x v="1"/>
    <x v="70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23"/>
    <x v="0"/>
    <n v="2"/>
    <n v="1"/>
    <n v="1"/>
    <n v="1"/>
    <n v="0"/>
    <n v="1"/>
    <n v="7183"/>
    <n v="0"/>
    <n v="7183"/>
    <n v="0"/>
    <n v="0"/>
    <n v="0"/>
    <n v="7183"/>
    <n v="2500"/>
    <n v="1"/>
    <n v="1"/>
    <n v="7183"/>
    <n v="7183"/>
    <n v="1"/>
    <n v="0"/>
  </r>
  <r>
    <s v="ONO"/>
    <s v="Ontario Sales"/>
    <x v="1"/>
    <x v="12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4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33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25"/>
    <x v="0"/>
    <n v="6"/>
    <n v="5"/>
    <n v="3"/>
    <n v="3"/>
    <n v="0"/>
    <n v="0"/>
    <n v="7757"/>
    <n v="0"/>
    <n v="7757"/>
    <n v="0"/>
    <n v="0"/>
    <n v="0"/>
    <n v="7757"/>
    <n v="4440"/>
    <n v="1"/>
    <n v="0.3333"/>
    <n v="7757"/>
    <n v="2585.67"/>
    <n v="1"/>
    <n v="0"/>
  </r>
  <r>
    <s v="ONO"/>
    <s v="Ontario Sales"/>
    <x v="1"/>
    <x v="126"/>
    <x v="0"/>
    <n v="4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144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71"/>
    <x v="0"/>
    <n v="1"/>
    <n v="1"/>
    <n v="1"/>
    <n v="1"/>
    <n v="0"/>
    <n v="0"/>
    <n v="10010"/>
    <n v="0"/>
    <n v="10010"/>
    <n v="0"/>
    <n v="0"/>
    <n v="0"/>
    <n v="10010"/>
    <n v="2500"/>
    <n v="1"/>
    <n v="1"/>
    <n v="10010"/>
    <n v="10010"/>
    <n v="1"/>
    <n v="0"/>
  </r>
  <r>
    <s v="ONO"/>
    <s v="Ontario Sales"/>
    <x v="1"/>
    <x v="155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74"/>
    <x v="0"/>
    <n v="2"/>
    <n v="2"/>
    <n v="1"/>
    <n v="1"/>
    <n v="0"/>
    <n v="0"/>
    <n v="10435"/>
    <n v="0"/>
    <n v="10435"/>
    <n v="0"/>
    <n v="0"/>
    <n v="0"/>
    <n v="10435"/>
    <n v="7345"/>
    <n v="1"/>
    <n v="1"/>
    <n v="10435"/>
    <n v="10435"/>
    <n v="1"/>
    <n v="0"/>
  </r>
  <r>
    <s v="ONO"/>
    <s v="Ontario Sales"/>
    <x v="1"/>
    <x v="10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4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"/>
    <x v="43"/>
    <x v="0"/>
    <n v="1"/>
    <n v="1"/>
    <n v="1"/>
    <n v="1"/>
    <n v="0"/>
    <n v="0"/>
    <n v="14254"/>
    <n v="522"/>
    <n v="13732"/>
    <n v="0"/>
    <n v="0"/>
    <n v="0"/>
    <n v="13732"/>
    <n v="8845"/>
    <n v="1"/>
    <n v="1"/>
    <n v="13732"/>
    <n v="13732"/>
    <n v="1"/>
    <n v="0"/>
  </r>
  <r>
    <s v="ONO"/>
    <s v="Ontario Sales"/>
    <x v="1"/>
    <x v="159"/>
    <x v="0"/>
    <n v="0"/>
    <n v="0"/>
    <n v="0"/>
    <n v="0"/>
    <n v="0"/>
    <n v="0"/>
    <n v="7690"/>
    <n v="0"/>
    <n v="7690"/>
    <n v="0"/>
    <n v="0"/>
    <n v="0"/>
    <n v="7690"/>
    <n v="5889"/>
    <n v="1"/>
    <n v="0"/>
    <n v="7690"/>
    <n v="0"/>
    <n v="1"/>
    <n v="0"/>
  </r>
  <r>
    <s v="ONO"/>
    <s v="Ontario Sales"/>
    <x v="59"/>
    <x v="10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5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5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0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9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63"/>
    <x v="2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62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6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47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1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49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5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3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5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7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2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2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44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5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5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6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7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2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8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3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2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38"/>
    <x v="2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3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39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7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7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2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0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4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5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4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4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4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40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5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8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16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5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5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9"/>
    <x v="9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8"/>
    <x v="7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8"/>
    <x v="9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9"/>
    <x v="11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0"/>
    <x v="14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0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58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4"/>
    <x v="4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5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76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13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12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16"/>
    <x v="4"/>
    <n v="5"/>
    <n v="5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16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7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1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18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1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135"/>
    <x v="4"/>
    <n v="0"/>
    <n v="0"/>
    <n v="0"/>
    <n v="0"/>
    <n v="0"/>
    <n v="0"/>
    <n v="7450"/>
    <n v="150"/>
    <n v="7300"/>
    <n v="0"/>
    <n v="0"/>
    <n v="0"/>
    <n v="7300"/>
    <n v="2500"/>
    <n v="1"/>
    <n v="0"/>
    <n v="7300"/>
    <n v="0"/>
    <n v="1"/>
    <n v="0"/>
  </r>
  <r>
    <s v="ONO"/>
    <s v="Ontario Sales"/>
    <x v="61"/>
    <x v="2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81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13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2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2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3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8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139"/>
    <x v="4"/>
    <n v="5"/>
    <n v="4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3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35"/>
    <x v="4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36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43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4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15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5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8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51"/>
    <x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86"/>
    <x v="4"/>
    <n v="5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5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1"/>
    <x v="5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2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2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2"/>
    <x v="16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2"/>
    <x v="7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2"/>
    <x v="10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2"/>
    <x v="20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2"/>
    <x v="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2"/>
    <x v="1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2"/>
    <x v="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2"/>
    <x v="2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1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6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6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8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67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94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41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1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17"/>
    <x v="2"/>
    <n v="3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1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18"/>
    <x v="2"/>
    <n v="3"/>
    <n v="0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5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2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22"/>
    <x v="2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7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7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2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4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2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26"/>
    <x v="2"/>
    <n v="5"/>
    <n v="2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3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7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2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7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10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4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4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9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3"/>
    <x v="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0"/>
    <x v="110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64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65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9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115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149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117"/>
    <x v="0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118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121"/>
    <x v="1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70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10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1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123"/>
    <x v="1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133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125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4"/>
    <x v="126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5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0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1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91"/>
    <x v="3"/>
    <n v="0"/>
    <n v="0"/>
    <n v="0"/>
    <n v="0"/>
    <n v="0"/>
    <n v="0"/>
    <n v="0"/>
    <n v="0"/>
    <n v="0"/>
    <n v="-9975"/>
    <n v="0"/>
    <n v="-9975"/>
    <n v="-9975"/>
    <n v="-2500"/>
    <n v="-1"/>
    <n v="0"/>
    <n v="9975"/>
    <n v="0"/>
    <n v="0"/>
    <n v="1"/>
  </r>
  <r>
    <s v="ONO"/>
    <s v="Ontario Sales"/>
    <x v="65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5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7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62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63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13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9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6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88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6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1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47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48"/>
    <x v="3"/>
    <n v="6"/>
    <n v="3"/>
    <n v="2"/>
    <n v="2"/>
    <n v="0"/>
    <n v="3"/>
    <n v="9975"/>
    <n v="0"/>
    <n v="9975"/>
    <n v="0"/>
    <n v="0"/>
    <n v="0"/>
    <n v="9975"/>
    <n v="2500"/>
    <n v="1"/>
    <n v="0.5"/>
    <n v="9975"/>
    <n v="4987.5"/>
    <n v="1"/>
    <n v="0"/>
  </r>
  <r>
    <s v="ONO"/>
    <s v="Ontario Sales"/>
    <x v="65"/>
    <x v="6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18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3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22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0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4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2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2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3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7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78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3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21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5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81"/>
    <x v="3"/>
    <n v="5"/>
    <n v="5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2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2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27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3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30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3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8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3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3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3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3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7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7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40"/>
    <x v="3"/>
    <n v="1"/>
    <n v="1"/>
    <n v="0"/>
    <n v="0"/>
    <n v="0"/>
    <n v="0"/>
    <n v="17220"/>
    <n v="1800"/>
    <n v="15420"/>
    <n v="0"/>
    <n v="0"/>
    <n v="0"/>
    <n v="15420"/>
    <n v="7000"/>
    <n v="1"/>
    <n v="0"/>
    <n v="15420"/>
    <n v="0"/>
    <n v="1"/>
    <n v="0"/>
  </r>
  <r>
    <s v="ONO"/>
    <s v="Ontario Sales"/>
    <x v="65"/>
    <x v="130"/>
    <x v="3"/>
    <n v="1"/>
    <n v="1"/>
    <n v="1"/>
    <n v="1"/>
    <n v="0"/>
    <n v="0"/>
    <n v="10125"/>
    <n v="450"/>
    <n v="9675"/>
    <n v="0"/>
    <n v="0"/>
    <n v="0"/>
    <n v="9675"/>
    <n v="2500"/>
    <n v="1"/>
    <n v="1"/>
    <n v="9675"/>
    <n v="9675"/>
    <n v="1"/>
    <n v="0"/>
  </r>
  <r>
    <s v="ONO"/>
    <s v="Ontario Sales"/>
    <x v="65"/>
    <x v="4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6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4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4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4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5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85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51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8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6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5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5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5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131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5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5"/>
    <x v="9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16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7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6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6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6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9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1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77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1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19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7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16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4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45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6"/>
    <x v="5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0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0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61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1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82"/>
    <x v="2"/>
    <n v="5"/>
    <n v="2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61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99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6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76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6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1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45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65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9"/>
    <x v="2"/>
    <n v="3"/>
    <n v="3"/>
    <n v="0"/>
    <n v="0"/>
    <n v="0"/>
    <n v="0"/>
    <n v="9975"/>
    <n v="375"/>
    <n v="9600"/>
    <n v="0"/>
    <n v="0"/>
    <n v="0"/>
    <n v="9600"/>
    <n v="2500"/>
    <n v="1"/>
    <n v="0"/>
    <n v="9600"/>
    <n v="0"/>
    <n v="1"/>
    <n v="0"/>
  </r>
  <r>
    <s v="ONO"/>
    <s v="Ontario Sales"/>
    <x v="67"/>
    <x v="11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47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4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69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16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1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50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20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32"/>
    <x v="2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51"/>
    <x v="2"/>
    <n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5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7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43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33"/>
    <x v="2"/>
    <n v="6"/>
    <n v="4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44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2"/>
    <x v="2"/>
    <n v="7"/>
    <n v="5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6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78"/>
    <x v="2"/>
    <n v="3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7"/>
    <x v="2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9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3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8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8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2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31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80"/>
    <x v="2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3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3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3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35"/>
    <x v="2"/>
    <n v="5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71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72"/>
    <x v="2"/>
    <n v="5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38"/>
    <x v="2"/>
    <n v="1"/>
    <n v="1"/>
    <n v="1"/>
    <n v="1"/>
    <n v="0"/>
    <n v="0"/>
    <n v="14360"/>
    <n v="480"/>
    <n v="13880"/>
    <n v="0"/>
    <n v="0"/>
    <n v="0"/>
    <n v="13880"/>
    <n v="4000"/>
    <n v="1"/>
    <n v="1"/>
    <n v="13880"/>
    <n v="13880"/>
    <n v="1"/>
    <n v="0"/>
  </r>
  <r>
    <s v="ONO"/>
    <s v="Ontario Sales"/>
    <x v="67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2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2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7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3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30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0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6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9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6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8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4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48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59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8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51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60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52"/>
    <x v="2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5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5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13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5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7"/>
    <x v="90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0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4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14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6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16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75"/>
    <x v="3"/>
    <n v="0"/>
    <n v="0"/>
    <n v="0"/>
    <n v="0"/>
    <n v="0"/>
    <n v="0"/>
    <n v="0"/>
    <n v="0"/>
    <n v="0"/>
    <n v="-6975"/>
    <n v="0"/>
    <n v="-6975"/>
    <n v="-6975"/>
    <n v="-2500"/>
    <n v="-1"/>
    <n v="0"/>
    <n v="6975"/>
    <n v="0"/>
    <n v="0"/>
    <n v="1"/>
  </r>
  <r>
    <s v="ONO"/>
    <s v="Ontario Sales"/>
    <x v="68"/>
    <x v="1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2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26"/>
    <x v="3"/>
    <n v="1"/>
    <n v="1"/>
    <n v="1"/>
    <n v="1"/>
    <n v="0"/>
    <n v="0"/>
    <n v="6975"/>
    <n v="0"/>
    <n v="6975"/>
    <n v="0"/>
    <n v="0"/>
    <n v="0"/>
    <n v="6975"/>
    <n v="2500"/>
    <n v="1"/>
    <n v="1"/>
    <n v="6975"/>
    <n v="6975"/>
    <n v="1"/>
    <n v="0"/>
  </r>
  <r>
    <s v="ONO"/>
    <s v="Ontario Sales"/>
    <x v="68"/>
    <x v="164"/>
    <x v="3"/>
    <n v="0"/>
    <n v="0"/>
    <n v="0"/>
    <n v="0"/>
    <n v="0"/>
    <n v="0"/>
    <n v="0"/>
    <n v="0"/>
    <n v="0"/>
    <n v="-9990"/>
    <n v="-375"/>
    <n v="-9615"/>
    <n v="-9615"/>
    <n v="-2500"/>
    <n v="-1"/>
    <n v="0"/>
    <n v="9615"/>
    <n v="0"/>
    <n v="0"/>
    <n v="1"/>
  </r>
  <r>
    <s v="ONO"/>
    <s v="Ontario Sales"/>
    <x v="68"/>
    <x v="1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2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8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2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2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2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3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3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7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3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6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3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43"/>
    <x v="3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4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4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4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1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8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9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9"/>
    <x v="1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9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9"/>
    <x v="1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9"/>
    <x v="1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9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9"/>
    <x v="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9"/>
    <x v="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58"/>
    <x v="3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59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1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3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1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82"/>
    <x v="3"/>
    <n v="5"/>
    <n v="3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5"/>
    <x v="3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8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1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6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9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7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34"/>
    <x v="3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6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63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6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6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9"/>
    <x v="3"/>
    <n v="5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6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8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66"/>
    <x v="3"/>
    <n v="7"/>
    <n v="2"/>
    <n v="2"/>
    <n v="2"/>
    <n v="0"/>
    <n v="3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67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14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4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4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94"/>
    <x v="3"/>
    <n v="5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4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1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1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1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2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22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4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7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0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43"/>
    <x v="3"/>
    <n v="1"/>
    <n v="1"/>
    <n v="1"/>
    <n v="1"/>
    <n v="0"/>
    <n v="0"/>
    <n v="18261"/>
    <n v="750"/>
    <n v="17511"/>
    <n v="0"/>
    <n v="0"/>
    <n v="0"/>
    <n v="17511"/>
    <n v="5000"/>
    <n v="1"/>
    <n v="1"/>
    <n v="17511"/>
    <n v="17511"/>
    <n v="1"/>
    <n v="0"/>
  </r>
  <r>
    <s v="ONO"/>
    <s v="Ontario Sales"/>
    <x v="70"/>
    <x v="14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6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7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5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6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77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65"/>
    <x v="3"/>
    <n v="5"/>
    <n v="5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7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8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05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2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21"/>
    <x v="3"/>
    <n v="5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2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25"/>
    <x v="3"/>
    <n v="5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80"/>
    <x v="3"/>
    <n v="7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32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33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3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35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71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3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27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73"/>
    <x v="3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74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29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7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3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40"/>
    <x v="3"/>
    <n v="7"/>
    <n v="7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4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4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81"/>
    <x v="3"/>
    <n v="0"/>
    <n v="0"/>
    <n v="0"/>
    <n v="0"/>
    <n v="0"/>
    <n v="0"/>
    <n v="7475"/>
    <n v="0"/>
    <n v="7475"/>
    <n v="0"/>
    <n v="0"/>
    <n v="0"/>
    <n v="7475"/>
    <n v="2500"/>
    <n v="1"/>
    <n v="0"/>
    <n v="7475"/>
    <n v="0"/>
    <n v="1"/>
    <n v="0"/>
  </r>
  <r>
    <s v="ONO"/>
    <s v="Ontario Sales"/>
    <x v="70"/>
    <x v="1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97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4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84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45"/>
    <x v="3"/>
    <n v="6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5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47"/>
    <x v="3"/>
    <n v="2"/>
    <n v="2"/>
    <n v="1"/>
    <n v="1"/>
    <n v="0"/>
    <n v="0"/>
    <n v="16400"/>
    <n v="480"/>
    <n v="15920"/>
    <n v="0"/>
    <n v="0"/>
    <n v="0"/>
    <n v="15920"/>
    <n v="4000"/>
    <n v="1"/>
    <n v="1"/>
    <n v="15920"/>
    <n v="15920"/>
    <n v="1"/>
    <n v="0"/>
  </r>
  <r>
    <s v="ONO"/>
    <s v="Ontario Sales"/>
    <x v="70"/>
    <x v="48"/>
    <x v="3"/>
    <n v="2"/>
    <n v="1"/>
    <n v="1"/>
    <n v="1"/>
    <n v="0"/>
    <n v="0"/>
    <n v="7203"/>
    <n v="150"/>
    <n v="7053"/>
    <n v="0"/>
    <n v="0"/>
    <n v="0"/>
    <n v="7053"/>
    <n v="2500"/>
    <n v="1"/>
    <n v="1"/>
    <n v="7053"/>
    <n v="7053"/>
    <n v="1"/>
    <n v="0"/>
  </r>
  <r>
    <s v="ONO"/>
    <s v="Ontario Sales"/>
    <x v="70"/>
    <x v="49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8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51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86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60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52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54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5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13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0"/>
    <x v="5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58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59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1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8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61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7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6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14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6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9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21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2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4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2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25"/>
    <x v="3"/>
    <n v="6"/>
    <n v="5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26"/>
    <x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3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3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38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7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3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9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45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15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4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5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5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1"/>
    <x v="5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58"/>
    <x v="3"/>
    <n v="5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5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1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4"/>
    <x v="3"/>
    <n v="5"/>
    <n v="4"/>
    <n v="2"/>
    <n v="2"/>
    <n v="0"/>
    <n v="1"/>
    <n v="9175"/>
    <n v="0"/>
    <n v="9175"/>
    <n v="0"/>
    <n v="0"/>
    <n v="0"/>
    <n v="9175"/>
    <n v="2500"/>
    <n v="1"/>
    <n v="0.5"/>
    <n v="9175"/>
    <n v="4587.5"/>
    <n v="1"/>
    <n v="0"/>
  </r>
  <r>
    <s v="ONO"/>
    <s v="Ontario Sales"/>
    <x v="72"/>
    <x v="5"/>
    <x v="3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8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61"/>
    <x v="3"/>
    <n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6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9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6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76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34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62"/>
    <x v="3"/>
    <n v="2"/>
    <n v="1"/>
    <n v="1"/>
    <n v="1"/>
    <n v="0"/>
    <n v="1"/>
    <n v="10200"/>
    <n v="525"/>
    <n v="9675"/>
    <n v="0"/>
    <n v="0"/>
    <n v="0"/>
    <n v="9675"/>
    <n v="2500"/>
    <n v="1"/>
    <n v="1"/>
    <n v="9675"/>
    <n v="9675"/>
    <n v="1"/>
    <n v="0"/>
  </r>
  <r>
    <s v="ONO"/>
    <s v="Ontario Sales"/>
    <x v="72"/>
    <x v="63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4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6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65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9"/>
    <x v="3"/>
    <n v="5"/>
    <n v="4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6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88"/>
    <x v="3"/>
    <n v="5"/>
    <n v="2"/>
    <n v="2"/>
    <n v="2"/>
    <n v="0"/>
    <n v="3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66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6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94"/>
    <x v="3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1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17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18"/>
    <x v="3"/>
    <n v="5"/>
    <n v="2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21"/>
    <x v="3"/>
    <n v="4"/>
    <n v="4"/>
    <n v="1"/>
    <n v="1"/>
    <n v="0"/>
    <n v="0"/>
    <n v="15360"/>
    <n v="600"/>
    <n v="14760"/>
    <n v="0"/>
    <n v="0"/>
    <n v="0"/>
    <n v="14760"/>
    <n v="4000"/>
    <n v="1"/>
    <n v="1"/>
    <n v="14760"/>
    <n v="14760"/>
    <n v="1"/>
    <n v="0"/>
  </r>
  <r>
    <s v="ONO"/>
    <s v="Ontario Sales"/>
    <x v="72"/>
    <x v="13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2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42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70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0"/>
    <x v="3"/>
    <n v="6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2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4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3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25"/>
    <x v="3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4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7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65"/>
    <x v="3"/>
    <n v="2"/>
    <n v="1"/>
    <n v="1"/>
    <n v="1"/>
    <n v="0"/>
    <n v="1"/>
    <n v="7195"/>
    <n v="0"/>
    <n v="7195"/>
    <n v="0"/>
    <n v="0"/>
    <n v="0"/>
    <n v="7195"/>
    <n v="2500"/>
    <n v="1"/>
    <n v="1"/>
    <n v="7195"/>
    <n v="7195"/>
    <n v="1"/>
    <n v="0"/>
  </r>
  <r>
    <s v="ONO"/>
    <s v="Ontario Sales"/>
    <x v="72"/>
    <x v="7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8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0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22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23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36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2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2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3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8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3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33"/>
    <x v="3"/>
    <n v="1"/>
    <n v="0"/>
    <n v="0"/>
    <n v="0"/>
    <n v="0"/>
    <n v="1"/>
    <n v="8358"/>
    <n v="300"/>
    <n v="8058"/>
    <n v="0"/>
    <n v="0"/>
    <n v="0"/>
    <n v="8058"/>
    <n v="2500"/>
    <n v="1"/>
    <n v="0"/>
    <n v="8058"/>
    <n v="0"/>
    <n v="1"/>
    <n v="0"/>
  </r>
  <r>
    <s v="ONO"/>
    <s v="Ontario Sales"/>
    <x v="72"/>
    <x v="3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37"/>
    <x v="3"/>
    <n v="2"/>
    <n v="1"/>
    <n v="0"/>
    <n v="0"/>
    <n v="0"/>
    <n v="1"/>
    <n v="10990"/>
    <n v="375"/>
    <n v="10615"/>
    <n v="0"/>
    <n v="0"/>
    <n v="0"/>
    <n v="10615"/>
    <n v="2500"/>
    <n v="1"/>
    <n v="0"/>
    <n v="10615"/>
    <n v="0"/>
    <n v="1"/>
    <n v="0"/>
  </r>
  <r>
    <s v="ONO"/>
    <s v="Ontario Sales"/>
    <x v="72"/>
    <x v="7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3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73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74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7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39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4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4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42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43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5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4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4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5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51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6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5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56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13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2"/>
    <x v="9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3"/>
    <x v="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3"/>
    <x v="2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3"/>
    <x v="8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3"/>
    <x v="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3"/>
    <x v="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4"/>
    <x v="29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4"/>
    <x v="35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5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0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7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1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6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6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4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9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5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70"/>
    <x v="2"/>
    <n v="3"/>
    <n v="2"/>
    <n v="1"/>
    <n v="1"/>
    <n v="0"/>
    <n v="1"/>
    <n v="7000"/>
    <n v="0"/>
    <n v="7000"/>
    <n v="0"/>
    <n v="0"/>
    <n v="0"/>
    <n v="7000"/>
    <n v="2500"/>
    <n v="1"/>
    <n v="1"/>
    <n v="7000"/>
    <n v="7000"/>
    <n v="1"/>
    <n v="0"/>
  </r>
  <r>
    <s v="ONO"/>
    <s v="Ontario Sales"/>
    <x v="75"/>
    <x v="126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7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0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3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8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3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38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7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29"/>
    <x v="2"/>
    <n v="1"/>
    <n v="1"/>
    <n v="1"/>
    <n v="1"/>
    <n v="0"/>
    <n v="0"/>
    <n v="10145"/>
    <n v="450"/>
    <n v="9695"/>
    <n v="0"/>
    <n v="0"/>
    <n v="0"/>
    <n v="9695"/>
    <n v="2500"/>
    <n v="1"/>
    <n v="1"/>
    <n v="9695"/>
    <n v="9695"/>
    <n v="1"/>
    <n v="0"/>
  </r>
  <r>
    <s v="ONO"/>
    <s v="Ontario Sales"/>
    <x v="75"/>
    <x v="3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0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5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16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5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5"/>
    <x v="54"/>
    <x v="2"/>
    <n v="1"/>
    <n v="1"/>
    <n v="1"/>
    <n v="1"/>
    <n v="0"/>
    <n v="0"/>
    <n v="7053"/>
    <n v="0"/>
    <n v="7053"/>
    <n v="0"/>
    <n v="0"/>
    <n v="0"/>
    <n v="7053"/>
    <n v="2500"/>
    <n v="1"/>
    <n v="1"/>
    <n v="7053"/>
    <n v="7053"/>
    <n v="1"/>
    <n v="0"/>
  </r>
  <r>
    <s v="ONO"/>
    <s v="Ontario Sales"/>
    <x v="76"/>
    <x v="58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5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1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61"/>
    <x v="2"/>
    <n v="1"/>
    <n v="1"/>
    <n v="1"/>
    <n v="1"/>
    <n v="0"/>
    <n v="0"/>
    <n v="19900"/>
    <n v="750"/>
    <n v="19150"/>
    <n v="0"/>
    <n v="0"/>
    <n v="0"/>
    <n v="19150"/>
    <n v="5000"/>
    <n v="1"/>
    <n v="1"/>
    <n v="19150"/>
    <n v="19150"/>
    <n v="1"/>
    <n v="0"/>
  </r>
  <r>
    <s v="ONO"/>
    <s v="Ontario Sales"/>
    <x v="76"/>
    <x v="111"/>
    <x v="2"/>
    <n v="4"/>
    <n v="3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4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8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61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6"/>
    <x v="2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63"/>
    <x v="2"/>
    <n v="4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76"/>
    <x v="2"/>
    <n v="5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34"/>
    <x v="2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62"/>
    <x v="2"/>
    <n v="2"/>
    <n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6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45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65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9"/>
    <x v="2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6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67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4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48"/>
    <x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49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94"/>
    <x v="2"/>
    <n v="7"/>
    <n v="6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16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1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2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21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3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2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70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33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26"/>
    <x v="2"/>
    <n v="5"/>
    <n v="3"/>
    <n v="2"/>
    <n v="2"/>
    <n v="0"/>
    <n v="1"/>
    <n v="10975"/>
    <n v="375"/>
    <n v="10600"/>
    <n v="0"/>
    <n v="0"/>
    <n v="0"/>
    <n v="10600"/>
    <n v="2500"/>
    <n v="1"/>
    <n v="0.5"/>
    <n v="10600"/>
    <n v="5300"/>
    <n v="1"/>
    <n v="0"/>
  </r>
  <r>
    <s v="ONO"/>
    <s v="Ontario Sales"/>
    <x v="76"/>
    <x v="14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7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7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8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9"/>
    <x v="2"/>
    <n v="2"/>
    <n v="2"/>
    <n v="1"/>
    <n v="1"/>
    <n v="0"/>
    <n v="0"/>
    <n v="10500"/>
    <n v="300"/>
    <n v="10200"/>
    <n v="0"/>
    <n v="0"/>
    <n v="0"/>
    <n v="10200"/>
    <n v="2500"/>
    <n v="1"/>
    <n v="1"/>
    <n v="10200"/>
    <n v="10200"/>
    <n v="1"/>
    <n v="0"/>
  </r>
  <r>
    <s v="ONO"/>
    <s v="Ontario Sales"/>
    <x v="76"/>
    <x v="2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22"/>
    <x v="2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2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8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2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81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3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2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2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27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28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80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3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3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3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7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2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39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4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3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0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4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97"/>
    <x v="2"/>
    <n v="1"/>
    <n v="1"/>
    <n v="1"/>
    <n v="1"/>
    <n v="0"/>
    <n v="0"/>
    <n v="16155"/>
    <n v="675"/>
    <n v="15480"/>
    <n v="0"/>
    <n v="0"/>
    <n v="0"/>
    <n v="15480"/>
    <n v="4500"/>
    <n v="1"/>
    <n v="1"/>
    <n v="15480"/>
    <n v="15480"/>
    <n v="1"/>
    <n v="0"/>
  </r>
  <r>
    <s v="ONO"/>
    <s v="Ontario Sales"/>
    <x v="76"/>
    <x v="4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45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5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4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48"/>
    <x v="2"/>
    <n v="7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4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59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14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5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8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5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5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6"/>
    <x v="56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"/>
    <x v="9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"/>
    <x v="7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"/>
    <x v="134"/>
    <x v="0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"/>
    <x v="16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"/>
    <x v="12"/>
    <x v="0"/>
    <n v="1"/>
    <n v="1"/>
    <n v="1"/>
    <n v="1"/>
    <n v="0"/>
    <n v="0"/>
    <n v="10486"/>
    <n v="0"/>
    <n v="10486"/>
    <n v="0"/>
    <n v="0"/>
    <n v="0"/>
    <n v="10486"/>
    <n v="5889"/>
    <n v="1"/>
    <n v="1"/>
    <n v="10486"/>
    <n v="10486"/>
    <n v="1"/>
    <n v="0"/>
  </r>
  <r>
    <s v="ONO"/>
    <s v="Ontario Sales"/>
    <x v="4"/>
    <x v="1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"/>
    <x v="79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"/>
    <x v="15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"/>
    <x v="1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"/>
    <x v="7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"/>
    <x v="1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"/>
    <x v="2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4"/>
    <x v="13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9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76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34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6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6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8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6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9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18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2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33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2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26"/>
    <x v="2"/>
    <n v="6"/>
    <n v="5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6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3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79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5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6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7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8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0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2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21"/>
    <x v="2"/>
    <n v="4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22"/>
    <x v="2"/>
    <n v="7"/>
    <n v="5"/>
    <n v="3"/>
    <n v="3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2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2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2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8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32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7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3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7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39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40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6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0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4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43"/>
    <x v="2"/>
    <n v="1"/>
    <n v="1"/>
    <n v="0"/>
    <n v="0"/>
    <n v="0"/>
    <n v="0"/>
    <n v="7200"/>
    <n v="0"/>
    <n v="7200"/>
    <n v="0"/>
    <n v="0"/>
    <n v="0"/>
    <n v="7200"/>
    <n v="2500"/>
    <n v="1"/>
    <n v="0"/>
    <n v="7200"/>
    <n v="0"/>
    <n v="1"/>
    <n v="0"/>
  </r>
  <r>
    <s v="ONO"/>
    <s v="Ontario Sales"/>
    <x v="79"/>
    <x v="16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5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9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8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16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9"/>
    <x v="54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0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0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3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7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6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1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45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65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46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1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1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2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4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5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2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7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5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7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7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05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21"/>
    <x v="2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5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8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2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8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3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2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2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30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8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3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3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2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7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2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39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0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4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4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43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8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4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58"/>
    <x v="2"/>
    <n v="1"/>
    <n v="1"/>
    <n v="1"/>
    <n v="1"/>
    <n v="0"/>
    <n v="0"/>
    <n v="10975"/>
    <n v="300"/>
    <n v="10675"/>
    <n v="0"/>
    <n v="0"/>
    <n v="0"/>
    <n v="10675"/>
    <n v="2500"/>
    <n v="1"/>
    <n v="1"/>
    <n v="10675"/>
    <n v="10675"/>
    <n v="1"/>
    <n v="0"/>
  </r>
  <r>
    <s v="ONO"/>
    <s v="Ontario Sales"/>
    <x v="80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4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4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5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8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16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5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0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09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1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8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1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9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76"/>
    <x v="2"/>
    <n v="1"/>
    <n v="1"/>
    <n v="0"/>
    <n v="0"/>
    <n v="0"/>
    <n v="0"/>
    <n v="10175"/>
    <n v="300"/>
    <n v="9875"/>
    <n v="0"/>
    <n v="0"/>
    <n v="0"/>
    <n v="9875"/>
    <n v="2500"/>
    <n v="1"/>
    <n v="0"/>
    <n v="9875"/>
    <n v="0"/>
    <n v="1"/>
    <n v="0"/>
  </r>
  <r>
    <s v="ONO"/>
    <s v="Ontario Sales"/>
    <x v="81"/>
    <x v="134"/>
    <x v="2"/>
    <n v="4"/>
    <n v="4"/>
    <n v="3"/>
    <n v="3"/>
    <n v="0"/>
    <n v="0"/>
    <n v="13980"/>
    <n v="480"/>
    <n v="13500"/>
    <n v="0"/>
    <n v="0"/>
    <n v="0"/>
    <n v="13500"/>
    <n v="4000"/>
    <n v="1"/>
    <n v="0.3333"/>
    <n v="13500"/>
    <n v="4500"/>
    <n v="1"/>
    <n v="0"/>
  </r>
  <r>
    <s v="ONO"/>
    <s v="Ontario Sales"/>
    <x v="81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6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6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4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69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9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17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2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32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5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52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2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26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7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6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65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0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22"/>
    <x v="2"/>
    <n v="1"/>
    <n v="1"/>
    <n v="0"/>
    <n v="0"/>
    <n v="0"/>
    <n v="0"/>
    <n v="7450"/>
    <n v="150"/>
    <n v="7300"/>
    <n v="0"/>
    <n v="0"/>
    <n v="0"/>
    <n v="7300"/>
    <n v="2500"/>
    <n v="1"/>
    <n v="0"/>
    <n v="7300"/>
    <n v="0"/>
    <n v="1"/>
    <n v="0"/>
  </r>
  <r>
    <s v="ONO"/>
    <s v="Ontario Sales"/>
    <x v="81"/>
    <x v="2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8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2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8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3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25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2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2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28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38"/>
    <x v="2"/>
    <n v="5"/>
    <n v="5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31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3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3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7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5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2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7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7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2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3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40"/>
    <x v="2"/>
    <n v="5"/>
    <n v="1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30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01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4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4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4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6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5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9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4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5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40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8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8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16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5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1"/>
    <x v="90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0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6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9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6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6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46"/>
    <x v="2"/>
    <n v="1"/>
    <n v="1"/>
    <n v="1"/>
    <n v="1"/>
    <n v="0"/>
    <n v="0"/>
    <n v="12174"/>
    <n v="450"/>
    <n v="11724"/>
    <n v="0"/>
    <n v="0"/>
    <n v="0"/>
    <n v="11724"/>
    <n v="3000"/>
    <n v="1"/>
    <n v="1"/>
    <n v="11724"/>
    <n v="11724"/>
    <n v="1"/>
    <n v="0"/>
  </r>
  <r>
    <s v="ONO"/>
    <s v="Ontario Sales"/>
    <x v="82"/>
    <x v="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48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6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2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26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7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8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3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8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7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3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7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7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7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4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0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4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5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9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4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48"/>
    <x v="2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4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5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8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2"/>
    <x v="90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0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58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2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1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165"/>
    <x v="4"/>
    <n v="5"/>
    <n v="3"/>
    <n v="3"/>
    <n v="3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7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18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19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20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23"/>
    <x v="4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2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2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13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139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3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35"/>
    <x v="4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3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13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4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4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16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4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51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8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160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5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54"/>
    <x v="4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3"/>
    <x v="55"/>
    <x v="4"/>
    <n v="2"/>
    <n v="1"/>
    <n v="1"/>
    <n v="1"/>
    <n v="0"/>
    <n v="1"/>
    <n v="10075"/>
    <n v="300"/>
    <n v="9775"/>
    <n v="0"/>
    <n v="0"/>
    <n v="0"/>
    <n v="9775"/>
    <n v="2500"/>
    <n v="1"/>
    <n v="1"/>
    <n v="9775"/>
    <n v="9775"/>
    <n v="1"/>
    <n v="0"/>
  </r>
  <r>
    <s v="ONO"/>
    <s v="Ontario Sales"/>
    <x v="83"/>
    <x v="5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4"/>
    <x v="15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4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5"/>
    <x v="2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5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5"/>
    <x v="8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1"/>
    <x v="129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6"/>
    <x v="5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6"/>
    <x v="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6"/>
    <x v="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6"/>
    <x v="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6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6"/>
    <x v="1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7"/>
    <x v="6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7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7"/>
    <x v="1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7"/>
    <x v="12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8"/>
    <x v="8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8"/>
    <x v="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8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8"/>
    <x v="15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8"/>
    <x v="7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8"/>
    <x v="74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8"/>
    <x v="1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8"/>
    <x v="40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8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8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8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8"/>
    <x v="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1"/>
    <x v="1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4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5"/>
    <x v="1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16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1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12"/>
    <x v="0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13"/>
    <x v="0"/>
    <n v="5"/>
    <n v="4"/>
    <n v="3"/>
    <n v="3"/>
    <n v="0"/>
    <n v="0"/>
    <n v="30580"/>
    <n v="1164"/>
    <n v="29416"/>
    <n v="0"/>
    <n v="0"/>
    <n v="0"/>
    <n v="29416"/>
    <n v="18690"/>
    <n v="2"/>
    <n v="0.6667"/>
    <n v="14708"/>
    <n v="9805.33"/>
    <n v="2"/>
    <n v="0"/>
  </r>
  <r>
    <s v="ONO"/>
    <s v="Ontario Sales"/>
    <x v="5"/>
    <x v="1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15"/>
    <x v="0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16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7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7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21"/>
    <x v="0"/>
    <n v="1"/>
    <n v="1"/>
    <n v="1"/>
    <n v="1"/>
    <n v="0"/>
    <n v="0"/>
    <n v="10622"/>
    <n v="0"/>
    <n v="10622"/>
    <n v="0"/>
    <n v="0"/>
    <n v="0"/>
    <n v="10622"/>
    <n v="9278"/>
    <n v="1"/>
    <n v="1"/>
    <n v="10622"/>
    <n v="10622"/>
    <n v="1"/>
    <n v="0"/>
  </r>
  <r>
    <s v="ONO"/>
    <s v="Ontario Sales"/>
    <x v="5"/>
    <x v="2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15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83"/>
    <x v="0"/>
    <n v="1"/>
    <n v="1"/>
    <n v="1"/>
    <n v="1"/>
    <n v="0"/>
    <n v="0"/>
    <n v="9175"/>
    <n v="0"/>
    <n v="9175"/>
    <n v="0"/>
    <n v="0"/>
    <n v="0"/>
    <n v="9175"/>
    <n v="2500"/>
    <n v="1"/>
    <n v="1"/>
    <n v="9175"/>
    <n v="9175"/>
    <n v="1"/>
    <n v="0"/>
  </r>
  <r>
    <s v="ONO"/>
    <s v="Ontario Sales"/>
    <x v="5"/>
    <x v="81"/>
    <x v="0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2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27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28"/>
    <x v="0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2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13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3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3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80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3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34"/>
    <x v="0"/>
    <n v="1"/>
    <n v="1"/>
    <n v="1"/>
    <n v="1"/>
    <n v="0"/>
    <n v="0"/>
    <n v="9175"/>
    <n v="0"/>
    <n v="9175"/>
    <n v="0"/>
    <n v="0"/>
    <n v="0"/>
    <n v="9175"/>
    <n v="2500"/>
    <n v="1"/>
    <n v="1"/>
    <n v="9175"/>
    <n v="9175"/>
    <n v="1"/>
    <n v="0"/>
  </r>
  <r>
    <s v="ONO"/>
    <s v="Ontario Sales"/>
    <x v="5"/>
    <x v="16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4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4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51"/>
    <x v="4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5"/>
    <x v="5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9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9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9"/>
    <x v="74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9"/>
    <x v="1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9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9"/>
    <x v="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0"/>
    <x v="153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0"/>
    <x v="7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0"/>
    <x v="17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0"/>
    <x v="18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0"/>
    <x v="13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6"/>
    <x v="168"/>
    <x v="0"/>
    <n v="1"/>
    <n v="1"/>
    <n v="1"/>
    <n v="0"/>
    <n v="0"/>
    <n v="0"/>
    <n v="9251"/>
    <n v="0"/>
    <n v="9251"/>
    <n v="0"/>
    <n v="0"/>
    <n v="0"/>
    <n v="9251"/>
    <n v="10234"/>
    <n v="1"/>
    <n v="0"/>
    <n v="9251"/>
    <n v="0"/>
    <n v="1"/>
    <n v="0"/>
  </r>
  <r>
    <s v="ONO"/>
    <s v="Ontario Sales"/>
    <x v="6"/>
    <x v="73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"/>
    <x v="13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"/>
    <x v="1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7"/>
    <x v="13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4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6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76"/>
    <x v="0"/>
    <n v="2"/>
    <n v="2"/>
    <n v="1"/>
    <n v="1"/>
    <n v="0"/>
    <n v="0"/>
    <n v="9850"/>
    <n v="0"/>
    <n v="9850"/>
    <n v="0"/>
    <n v="0"/>
    <n v="0"/>
    <n v="9850"/>
    <n v="2500"/>
    <n v="1"/>
    <n v="1"/>
    <n v="9850"/>
    <n v="9850"/>
    <n v="1"/>
    <n v="0"/>
  </r>
  <r>
    <s v="ONO"/>
    <s v="Ontario Sales"/>
    <x v="8"/>
    <x v="13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11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1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1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13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2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25"/>
    <x v="0"/>
    <n v="1"/>
    <n v="1"/>
    <n v="0"/>
    <n v="0"/>
    <n v="0"/>
    <n v="0"/>
    <n v="0"/>
    <n v="0"/>
    <n v="0"/>
    <n v="-9212"/>
    <n v="0"/>
    <n v="-9212"/>
    <n v="-9212"/>
    <n v="-6367"/>
    <n v="-1"/>
    <n v="0"/>
    <n v="9212"/>
    <n v="0"/>
    <n v="0"/>
    <n v="1"/>
  </r>
  <r>
    <s v="ONO"/>
    <s v="Ontario Sales"/>
    <x v="8"/>
    <x v="2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2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3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3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8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39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40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4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47"/>
    <x v="0"/>
    <n v="2"/>
    <n v="1"/>
    <n v="1"/>
    <n v="1"/>
    <n v="0"/>
    <n v="0"/>
    <n v="10909"/>
    <n v="0"/>
    <n v="10909"/>
    <n v="0"/>
    <n v="0"/>
    <n v="0"/>
    <n v="10909"/>
    <n v="11690"/>
    <n v="1"/>
    <n v="1"/>
    <n v="10909"/>
    <n v="10909"/>
    <n v="1"/>
    <n v="0"/>
  </r>
  <r>
    <s v="ONO"/>
    <s v="Ontario Sales"/>
    <x v="8"/>
    <x v="4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4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5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86"/>
    <x v="0"/>
    <n v="1"/>
    <n v="1"/>
    <n v="1"/>
    <n v="1"/>
    <n v="0"/>
    <n v="0"/>
    <n v="9212"/>
    <n v="0"/>
    <n v="9212"/>
    <n v="0"/>
    <n v="0"/>
    <n v="0"/>
    <n v="9212"/>
    <n v="6367"/>
    <n v="1"/>
    <n v="1"/>
    <n v="9212"/>
    <n v="9212"/>
    <n v="1"/>
    <n v="0"/>
  </r>
  <r>
    <s v="ONO"/>
    <s v="Ontario Sales"/>
    <x v="8"/>
    <x v="5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8"/>
    <x v="57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5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5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"/>
    <x v="0"/>
    <n v="2"/>
    <n v="2"/>
    <n v="1"/>
    <n v="1"/>
    <n v="0"/>
    <n v="0"/>
    <n v="9400"/>
    <n v="480"/>
    <n v="8920"/>
    <n v="0"/>
    <n v="0"/>
    <n v="0"/>
    <n v="8920"/>
    <n v="4000"/>
    <n v="1"/>
    <n v="1"/>
    <n v="8920"/>
    <n v="8920"/>
    <n v="1"/>
    <n v="0"/>
  </r>
  <r>
    <s v="ONO"/>
    <s v="Ontario Sales"/>
    <x v="9"/>
    <x v="2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6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1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82"/>
    <x v="0"/>
    <n v="0"/>
    <n v="0"/>
    <n v="0"/>
    <n v="0"/>
    <n v="0"/>
    <n v="0"/>
    <n v="7340"/>
    <n v="0"/>
    <n v="7340"/>
    <n v="0"/>
    <n v="0"/>
    <n v="0"/>
    <n v="7340"/>
    <n v="2500"/>
    <n v="1"/>
    <n v="0"/>
    <n v="7340"/>
    <n v="0"/>
    <n v="1"/>
    <n v="0"/>
  </r>
  <r>
    <s v="ONO"/>
    <s v="Ontario Sales"/>
    <x v="9"/>
    <x v="4"/>
    <x v="0"/>
    <n v="3"/>
    <n v="3"/>
    <n v="1"/>
    <n v="1"/>
    <n v="0"/>
    <n v="0"/>
    <n v="13827"/>
    <n v="503"/>
    <n v="13324"/>
    <n v="0"/>
    <n v="0"/>
    <n v="0"/>
    <n v="13324"/>
    <n v="9323"/>
    <n v="1"/>
    <n v="1"/>
    <n v="13324"/>
    <n v="13324"/>
    <n v="1"/>
    <n v="0"/>
  </r>
  <r>
    <s v="ONO"/>
    <s v="Ontario Sales"/>
    <x v="9"/>
    <x v="11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6"/>
    <x v="0"/>
    <n v="3"/>
    <n v="3"/>
    <n v="2"/>
    <n v="2"/>
    <n v="0"/>
    <n v="0"/>
    <n v="11010"/>
    <n v="0"/>
    <n v="11010"/>
    <n v="0"/>
    <n v="0"/>
    <n v="0"/>
    <n v="11010"/>
    <n v="20400"/>
    <n v="1"/>
    <n v="0.5"/>
    <n v="11010"/>
    <n v="5505"/>
    <n v="1"/>
    <n v="0"/>
  </r>
  <r>
    <s v="ONO"/>
    <s v="Ontario Sales"/>
    <x v="9"/>
    <x v="7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62"/>
    <x v="0"/>
    <n v="0"/>
    <n v="0"/>
    <n v="0"/>
    <n v="0"/>
    <n v="0"/>
    <n v="0"/>
    <n v="0"/>
    <n v="0"/>
    <n v="0"/>
    <n v="-9810"/>
    <n v="0"/>
    <n v="-9810"/>
    <n v="-9810"/>
    <n v="-12655"/>
    <n v="-1"/>
    <n v="0"/>
    <n v="9810"/>
    <n v="0"/>
    <n v="0"/>
    <n v="1"/>
  </r>
  <r>
    <s v="ONO"/>
    <s v="Ontario Sales"/>
    <x v="9"/>
    <x v="6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45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6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65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8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9"/>
    <x v="0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4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68"/>
    <x v="0"/>
    <n v="2"/>
    <n v="1"/>
    <n v="1"/>
    <n v="1"/>
    <n v="0"/>
    <n v="0"/>
    <n v="10005"/>
    <n v="0"/>
    <n v="10005"/>
    <n v="0"/>
    <n v="0"/>
    <n v="0"/>
    <n v="10005"/>
    <n v="7822"/>
    <n v="1"/>
    <n v="1"/>
    <n v="10005"/>
    <n v="10005"/>
    <n v="1"/>
    <n v="0"/>
  </r>
  <r>
    <s v="ONO"/>
    <s v="Ontario Sales"/>
    <x v="9"/>
    <x v="66"/>
    <x v="0"/>
    <n v="1"/>
    <n v="1"/>
    <n v="1"/>
    <n v="1"/>
    <n v="0"/>
    <n v="0"/>
    <n v="25279"/>
    <n v="756"/>
    <n v="24523"/>
    <n v="0"/>
    <n v="0"/>
    <n v="0"/>
    <n v="24523"/>
    <n v="17668"/>
    <n v="2"/>
    <n v="2"/>
    <n v="12261.5"/>
    <n v="24523"/>
    <n v="2"/>
    <n v="0"/>
  </r>
  <r>
    <s v="ONO"/>
    <s v="Ontario Sales"/>
    <x v="9"/>
    <x v="11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4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48"/>
    <x v="0"/>
    <n v="3"/>
    <n v="2"/>
    <n v="2"/>
    <n v="2"/>
    <n v="0"/>
    <n v="0"/>
    <n v="19176"/>
    <n v="0"/>
    <n v="19176"/>
    <n v="0"/>
    <n v="0"/>
    <n v="0"/>
    <n v="19176"/>
    <n v="13234"/>
    <n v="2"/>
    <n v="1"/>
    <n v="9588"/>
    <n v="9588"/>
    <n v="2"/>
    <n v="0"/>
  </r>
  <r>
    <s v="ONO"/>
    <s v="Ontario Sales"/>
    <x v="9"/>
    <x v="11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6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94"/>
    <x v="0"/>
    <n v="1"/>
    <n v="1"/>
    <n v="1"/>
    <n v="1"/>
    <n v="0"/>
    <n v="0"/>
    <n v="0"/>
    <n v="0"/>
    <n v="0"/>
    <n v="-10990"/>
    <n v="0"/>
    <n v="-10990"/>
    <n v="-10990"/>
    <n v="-5889"/>
    <n v="-1"/>
    <n v="-1"/>
    <n v="10990"/>
    <n v="-10990"/>
    <n v="0"/>
    <n v="1"/>
  </r>
  <r>
    <s v="ONO"/>
    <s v="Ontario Sales"/>
    <x v="9"/>
    <x v="119"/>
    <x v="0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50"/>
    <x v="0"/>
    <n v="2"/>
    <n v="1"/>
    <n v="1"/>
    <n v="1"/>
    <n v="0"/>
    <n v="1"/>
    <n v="9047"/>
    <n v="0"/>
    <n v="9047"/>
    <n v="0"/>
    <n v="0"/>
    <n v="0"/>
    <n v="9047"/>
    <n v="10234"/>
    <n v="1"/>
    <n v="1"/>
    <n v="9047"/>
    <n v="9047"/>
    <n v="1"/>
    <n v="0"/>
  </r>
  <r>
    <s v="ONO"/>
    <s v="Ontario Sales"/>
    <x v="9"/>
    <x v="12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21"/>
    <x v="0"/>
    <n v="4"/>
    <n v="4"/>
    <n v="2"/>
    <n v="2"/>
    <n v="0"/>
    <n v="0"/>
    <n v="20430"/>
    <n v="0"/>
    <n v="20430"/>
    <n v="0"/>
    <n v="0"/>
    <n v="0"/>
    <n v="20430"/>
    <n v="12734"/>
    <n v="2"/>
    <n v="1"/>
    <n v="10215"/>
    <n v="10215"/>
    <n v="2"/>
    <n v="0"/>
  </r>
  <r>
    <s v="ONO"/>
    <s v="Ontario Sales"/>
    <x v="9"/>
    <x v="13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42"/>
    <x v="0"/>
    <n v="5"/>
    <n v="3"/>
    <n v="3"/>
    <n v="3"/>
    <n v="0"/>
    <n v="2"/>
    <n v="9810"/>
    <n v="0"/>
    <n v="9810"/>
    <n v="0"/>
    <n v="0"/>
    <n v="0"/>
    <n v="9810"/>
    <n v="12655"/>
    <n v="1"/>
    <n v="0.3333"/>
    <n v="9810"/>
    <n v="3270"/>
    <n v="1"/>
    <n v="0"/>
  </r>
  <r>
    <s v="ONO"/>
    <s v="Ontario Sales"/>
    <x v="9"/>
    <x v="151"/>
    <x v="0"/>
    <n v="9"/>
    <n v="3"/>
    <n v="3"/>
    <n v="2"/>
    <n v="1"/>
    <n v="5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5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70"/>
    <x v="0"/>
    <n v="6"/>
    <n v="4"/>
    <n v="4"/>
    <n v="4"/>
    <n v="0"/>
    <n v="2"/>
    <n v="7747"/>
    <n v="0"/>
    <n v="7747"/>
    <n v="0"/>
    <n v="0"/>
    <n v="0"/>
    <n v="7747"/>
    <n v="7823"/>
    <n v="1"/>
    <n v="0.25"/>
    <n v="7747"/>
    <n v="1936.75"/>
    <n v="1"/>
    <n v="0"/>
  </r>
  <r>
    <s v="ONO"/>
    <s v="Ontario Sales"/>
    <x v="9"/>
    <x v="123"/>
    <x v="0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24"/>
    <x v="0"/>
    <n v="1"/>
    <n v="1"/>
    <n v="1"/>
    <n v="1"/>
    <n v="0"/>
    <n v="0"/>
    <n v="9894"/>
    <n v="0"/>
    <n v="9894"/>
    <n v="0"/>
    <n v="0"/>
    <n v="0"/>
    <n v="9894"/>
    <n v="11690"/>
    <n v="1"/>
    <n v="1"/>
    <n v="9894"/>
    <n v="9894"/>
    <n v="1"/>
    <n v="0"/>
  </r>
  <r>
    <s v="ONO"/>
    <s v="Ontario Sales"/>
    <x v="9"/>
    <x v="143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33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25"/>
    <x v="0"/>
    <n v="1"/>
    <n v="1"/>
    <n v="1"/>
    <n v="1"/>
    <n v="0"/>
    <n v="0"/>
    <n v="9179"/>
    <n v="0"/>
    <n v="9179"/>
    <n v="0"/>
    <n v="0"/>
    <n v="0"/>
    <n v="9179"/>
    <n v="2500"/>
    <n v="1"/>
    <n v="1"/>
    <n v="9179"/>
    <n v="9179"/>
    <n v="1"/>
    <n v="0"/>
  </r>
  <r>
    <s v="ONO"/>
    <s v="Ontario Sales"/>
    <x v="9"/>
    <x v="126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23"/>
    <x v="0"/>
    <n v="4"/>
    <n v="4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54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83"/>
    <x v="0"/>
    <n v="4"/>
    <n v="3"/>
    <n v="3"/>
    <n v="3"/>
    <n v="0"/>
    <n v="0"/>
    <n v="9175"/>
    <n v="0"/>
    <n v="9175"/>
    <n v="0"/>
    <n v="0"/>
    <n v="0"/>
    <n v="9175"/>
    <n v="2500"/>
    <n v="1"/>
    <n v="0.3333"/>
    <n v="9175"/>
    <n v="3058.33"/>
    <n v="1"/>
    <n v="0"/>
  </r>
  <r>
    <s v="ONO"/>
    <s v="Ontario Sales"/>
    <x v="9"/>
    <x v="8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37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2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2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27"/>
    <x v="0"/>
    <n v="3"/>
    <n v="3"/>
    <n v="0"/>
    <n v="0"/>
    <n v="0"/>
    <n v="0"/>
    <n v="9175"/>
    <n v="0"/>
    <n v="9175"/>
    <n v="0"/>
    <n v="0"/>
    <n v="0"/>
    <n v="9175"/>
    <n v="2500"/>
    <n v="1"/>
    <n v="0"/>
    <n v="9175"/>
    <n v="0"/>
    <n v="1"/>
    <n v="0"/>
  </r>
  <r>
    <s v="ONO"/>
    <s v="Ontario Sales"/>
    <x v="9"/>
    <x v="28"/>
    <x v="0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29"/>
    <x v="0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38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31"/>
    <x v="0"/>
    <n v="0"/>
    <n v="0"/>
    <n v="0"/>
    <n v="0"/>
    <n v="0"/>
    <n v="0"/>
    <n v="0"/>
    <n v="0"/>
    <n v="0"/>
    <n v="-9675"/>
    <n v="0"/>
    <n v="-9675"/>
    <n v="-9675"/>
    <n v="-2500"/>
    <n v="-1"/>
    <n v="0"/>
    <n v="9675"/>
    <n v="0"/>
    <n v="0"/>
    <n v="1"/>
  </r>
  <r>
    <s v="ONO"/>
    <s v="Ontario Sales"/>
    <x v="9"/>
    <x v="3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39"/>
    <x v="0"/>
    <n v="2"/>
    <n v="1"/>
    <n v="1"/>
    <n v="1"/>
    <n v="0"/>
    <n v="0"/>
    <n v="9675"/>
    <n v="0"/>
    <n v="9675"/>
    <n v="0"/>
    <n v="0"/>
    <n v="0"/>
    <n v="9675"/>
    <n v="2500"/>
    <n v="1"/>
    <n v="1"/>
    <n v="9675"/>
    <n v="9675"/>
    <n v="1"/>
    <n v="0"/>
  </r>
  <r>
    <s v="ONO"/>
    <s v="Ontario Sales"/>
    <x v="9"/>
    <x v="33"/>
    <x v="0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3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35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36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5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27"/>
    <x v="0"/>
    <n v="4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7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74"/>
    <x v="0"/>
    <n v="4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28"/>
    <x v="0"/>
    <n v="4"/>
    <n v="2"/>
    <n v="2"/>
    <n v="2"/>
    <n v="0"/>
    <n v="2"/>
    <n v="17220"/>
    <n v="720"/>
    <n v="16500"/>
    <n v="0"/>
    <n v="0"/>
    <n v="0"/>
    <n v="16500"/>
    <n v="6000"/>
    <n v="1"/>
    <n v="0.5"/>
    <n v="16500"/>
    <n v="8250"/>
    <n v="1"/>
    <n v="0"/>
  </r>
  <r>
    <s v="ONO"/>
    <s v="Ontario Sales"/>
    <x v="9"/>
    <x v="75"/>
    <x v="0"/>
    <n v="1"/>
    <n v="1"/>
    <n v="1"/>
    <n v="1"/>
    <n v="0"/>
    <n v="0"/>
    <n v="12371"/>
    <n v="504"/>
    <n v="11867"/>
    <n v="0"/>
    <n v="0"/>
    <n v="0"/>
    <n v="11867"/>
    <n v="13190"/>
    <n v="1"/>
    <n v="1"/>
    <n v="11867"/>
    <n v="11867"/>
    <n v="1"/>
    <n v="0"/>
  </r>
  <r>
    <s v="ONO"/>
    <s v="Ontario Sales"/>
    <x v="9"/>
    <x v="4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78"/>
    <x v="0"/>
    <n v="0"/>
    <n v="0"/>
    <n v="0"/>
    <n v="0"/>
    <n v="0"/>
    <n v="0"/>
    <n v="0"/>
    <n v="0"/>
    <n v="0"/>
    <n v="-17220"/>
    <n v="-720"/>
    <n v="-16500"/>
    <n v="-16500"/>
    <n v="-6000"/>
    <n v="-1"/>
    <n v="0"/>
    <n v="16500"/>
    <n v="0"/>
    <n v="0"/>
    <n v="1"/>
  </r>
  <r>
    <s v="ONO"/>
    <s v="Ontario Sales"/>
    <x v="9"/>
    <x v="10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4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97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44"/>
    <x v="0"/>
    <n v="1"/>
    <n v="1"/>
    <n v="1"/>
    <n v="1"/>
    <n v="0"/>
    <n v="0"/>
    <n v="8975"/>
    <n v="0"/>
    <n v="8975"/>
    <n v="0"/>
    <n v="0"/>
    <n v="0"/>
    <n v="8975"/>
    <n v="2500"/>
    <n v="1"/>
    <n v="1"/>
    <n v="8975"/>
    <n v="8975"/>
    <n v="1"/>
    <n v="0"/>
  </r>
  <r>
    <s v="ONO"/>
    <s v="Ontario Sales"/>
    <x v="9"/>
    <x v="16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84"/>
    <x v="0"/>
    <n v="2"/>
    <n v="2"/>
    <n v="2"/>
    <n v="2"/>
    <n v="0"/>
    <n v="0"/>
    <n v="11010"/>
    <n v="0"/>
    <n v="11010"/>
    <n v="0"/>
    <n v="0"/>
    <n v="0"/>
    <n v="11010"/>
    <n v="3000"/>
    <n v="1"/>
    <n v="0.5"/>
    <n v="11010"/>
    <n v="5505"/>
    <n v="1"/>
    <n v="0"/>
  </r>
  <r>
    <s v="ONO"/>
    <s v="Ontario Sales"/>
    <x v="9"/>
    <x v="4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5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4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47"/>
    <x v="0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48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49"/>
    <x v="0"/>
    <n v="3"/>
    <n v="3"/>
    <n v="3"/>
    <n v="2"/>
    <n v="1"/>
    <n v="0"/>
    <n v="9472"/>
    <n v="0"/>
    <n v="9472"/>
    <n v="0"/>
    <n v="0"/>
    <n v="0"/>
    <n v="9472"/>
    <n v="16035"/>
    <n v="1"/>
    <n v="0.5"/>
    <n v="9472"/>
    <n v="4736"/>
    <n v="1"/>
    <n v="0"/>
  </r>
  <r>
    <s v="ONO"/>
    <s v="Ontario Sales"/>
    <x v="9"/>
    <x v="15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40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50"/>
    <x v="0"/>
    <n v="2"/>
    <n v="2"/>
    <n v="0"/>
    <n v="0"/>
    <n v="0"/>
    <n v="0"/>
    <n v="0"/>
    <n v="0"/>
    <n v="0"/>
    <n v="-11010"/>
    <n v="0"/>
    <n v="-11010"/>
    <n v="-11010"/>
    <n v="-3000"/>
    <n v="-1"/>
    <n v="0"/>
    <n v="11010"/>
    <n v="0"/>
    <n v="0"/>
    <n v="1"/>
  </r>
  <r>
    <s v="ONO"/>
    <s v="Ontario Sales"/>
    <x v="9"/>
    <x v="51"/>
    <x v="0"/>
    <n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8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16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53"/>
    <x v="0"/>
    <n v="1"/>
    <n v="1"/>
    <n v="1"/>
    <n v="1"/>
    <n v="0"/>
    <n v="0"/>
    <n v="9175"/>
    <n v="0"/>
    <n v="9175"/>
    <n v="0"/>
    <n v="0"/>
    <n v="0"/>
    <n v="9175"/>
    <n v="2500"/>
    <n v="1"/>
    <n v="1"/>
    <n v="9175"/>
    <n v="9175"/>
    <n v="1"/>
    <n v="0"/>
  </r>
  <r>
    <s v="ONO"/>
    <s v="Ontario Sales"/>
    <x v="9"/>
    <x v="54"/>
    <x v="0"/>
    <n v="2"/>
    <n v="2"/>
    <n v="1"/>
    <n v="1"/>
    <n v="0"/>
    <n v="0"/>
    <n v="12720"/>
    <n v="480"/>
    <n v="12240"/>
    <n v="0"/>
    <n v="0"/>
    <n v="0"/>
    <n v="12240"/>
    <n v="4000"/>
    <n v="1"/>
    <n v="1"/>
    <n v="12240"/>
    <n v="12240"/>
    <n v="1"/>
    <n v="0"/>
  </r>
  <r>
    <s v="ONO"/>
    <s v="Ontario Sales"/>
    <x v="9"/>
    <x v="55"/>
    <x v="0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5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57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"/>
    <x v="90"/>
    <x v="0"/>
    <n v="6"/>
    <n v="4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2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5"/>
    <x v="3"/>
    <n v="1"/>
    <n v="1"/>
    <n v="1"/>
    <n v="1"/>
    <n v="0"/>
    <n v="0"/>
    <n v="5643"/>
    <n v="0"/>
    <n v="5643"/>
    <n v="0"/>
    <n v="0"/>
    <n v="0"/>
    <n v="5643"/>
    <n v="2500"/>
    <n v="1"/>
    <n v="1"/>
    <n v="5643"/>
    <n v="5643"/>
    <n v="1"/>
    <n v="0"/>
  </r>
  <r>
    <s v="ONO"/>
    <s v="Ontario Sales"/>
    <x v="91"/>
    <x v="8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76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3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6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68"/>
    <x v="3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48"/>
    <x v="3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9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41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17"/>
    <x v="3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2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21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2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4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3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2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44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3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23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73"/>
    <x v="3"/>
    <n v="0"/>
    <n v="0"/>
    <n v="0"/>
    <n v="0"/>
    <n v="0"/>
    <n v="0"/>
    <n v="0"/>
    <n v="0"/>
    <n v="0"/>
    <n v="-25925"/>
    <n v="-1125"/>
    <n v="-24800"/>
    <n v="-24800"/>
    <n v="-7500"/>
    <n v="-1"/>
    <n v="0"/>
    <n v="24800"/>
    <n v="0"/>
    <n v="0"/>
    <n v="1"/>
  </r>
  <r>
    <s v="ONO"/>
    <s v="Ontario Sales"/>
    <x v="91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81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2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2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80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3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3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36"/>
    <x v="3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3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2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38"/>
    <x v="3"/>
    <n v="2"/>
    <n v="1"/>
    <n v="1"/>
    <n v="1"/>
    <n v="0"/>
    <n v="1"/>
    <n v="9600"/>
    <n v="360"/>
    <n v="9240"/>
    <n v="0"/>
    <n v="0"/>
    <n v="0"/>
    <n v="9240"/>
    <n v="3000"/>
    <n v="1"/>
    <n v="1"/>
    <n v="9240"/>
    <n v="9240"/>
    <n v="1"/>
    <n v="0"/>
  </r>
  <r>
    <s v="ONO"/>
    <s v="Ontario Sales"/>
    <x v="91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7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3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42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44"/>
    <x v="3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4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4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86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6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5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1"/>
    <x v="131"/>
    <x v="3"/>
    <n v="0"/>
    <n v="0"/>
    <n v="0"/>
    <n v="0"/>
    <n v="0"/>
    <n v="0"/>
    <n v="0"/>
    <n v="0"/>
    <n v="0"/>
    <n v="-5643"/>
    <n v="0"/>
    <n v="-5643"/>
    <n v="-5643"/>
    <n v="-2500"/>
    <n v="-1"/>
    <n v="0"/>
    <n v="5643"/>
    <n v="0"/>
    <n v="0"/>
    <n v="1"/>
  </r>
  <r>
    <s v="ONO"/>
    <s v="Ontario Sales"/>
    <x v="92"/>
    <x v="2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2"/>
    <x v="33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2"/>
    <x v="160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7"/>
    <x v="5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8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8"/>
    <x v="4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8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3"/>
    <x v="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9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164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79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1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7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16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1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10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20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2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28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29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138"/>
    <x v="3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8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4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6"/>
    <x v="6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6"/>
    <x v="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6"/>
    <x v="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6"/>
    <x v="3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6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6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6"/>
    <x v="7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"/>
    <x v="16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"/>
    <x v="7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"/>
    <x v="13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58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10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110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2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11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82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99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1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1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13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139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3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7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7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39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39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4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44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16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47"/>
    <x v="4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4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50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52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55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7"/>
    <x v="5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8"/>
    <x v="5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8"/>
    <x v="1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8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8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8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8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9"/>
    <x v="13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9"/>
    <x v="1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9"/>
    <x v="9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9"/>
    <x v="1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9"/>
    <x v="1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99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0"/>
    <x v="1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0"/>
    <x v="1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0"/>
    <x v="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0"/>
    <x v="16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0"/>
    <x v="2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0"/>
    <x v="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0"/>
    <x v="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1"/>
    <x v="2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1"/>
    <x v="99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1"/>
    <x v="76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1"/>
    <x v="13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1"/>
    <x v="1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1"/>
    <x v="7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1"/>
    <x v="16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1"/>
    <x v="1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1"/>
    <x v="1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1"/>
    <x v="83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1"/>
    <x v="5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2"/>
    <x v="10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2"/>
    <x v="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2"/>
    <x v="5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2"/>
    <x v="59"/>
    <x v="4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2"/>
    <x v="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2"/>
    <x v="10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6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5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5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0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8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34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6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6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6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6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67"/>
    <x v="3"/>
    <n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49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6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9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18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50"/>
    <x v="3"/>
    <n v="2"/>
    <n v="2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ONO"/>
    <s v="Ontario Sales"/>
    <x v="103"/>
    <x v="12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3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2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5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7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0"/>
    <x v="3"/>
    <n v="4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2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7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77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6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0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2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2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2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8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37"/>
    <x v="3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28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8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3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3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3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3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5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38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7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7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4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0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4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43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67"/>
    <x v="3"/>
    <n v="4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8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45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4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85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5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8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6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5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53"/>
    <x v="3"/>
    <n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3"/>
    <x v="1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5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59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1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82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4"/>
    <x v="0"/>
    <n v="3"/>
    <n v="2"/>
    <n v="2"/>
    <n v="2"/>
    <n v="0"/>
    <n v="1"/>
    <n v="9412"/>
    <n v="0"/>
    <n v="9412"/>
    <n v="0"/>
    <n v="0"/>
    <n v="0"/>
    <n v="9412"/>
    <n v="6367"/>
    <n v="1"/>
    <n v="0.5"/>
    <n v="9412"/>
    <n v="4706"/>
    <n v="1"/>
    <n v="0"/>
  </r>
  <r>
    <s v="ONO"/>
    <s v="Ontario Sales"/>
    <x v="11"/>
    <x v="6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9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7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6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6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13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9"/>
    <x v="0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6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1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48"/>
    <x v="0"/>
    <n v="2"/>
    <n v="2"/>
    <n v="1"/>
    <n v="1"/>
    <n v="0"/>
    <n v="0"/>
    <n v="9995"/>
    <n v="0"/>
    <n v="9995"/>
    <n v="0"/>
    <n v="0"/>
    <n v="0"/>
    <n v="9995"/>
    <n v="10234"/>
    <n v="1"/>
    <n v="1"/>
    <n v="9995"/>
    <n v="9995"/>
    <n v="1"/>
    <n v="0"/>
  </r>
  <r>
    <s v="ONO"/>
    <s v="Ontario Sales"/>
    <x v="11"/>
    <x v="14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17"/>
    <x v="0"/>
    <n v="4"/>
    <n v="3"/>
    <n v="3"/>
    <n v="3"/>
    <n v="0"/>
    <n v="1"/>
    <n v="15584"/>
    <n v="0"/>
    <n v="15584"/>
    <n v="0"/>
    <n v="0"/>
    <n v="0"/>
    <n v="15584"/>
    <n v="11778"/>
    <n v="2"/>
    <n v="0.6667"/>
    <n v="7792"/>
    <n v="5194.67"/>
    <n v="2"/>
    <n v="0"/>
  </r>
  <r>
    <s v="ONO"/>
    <s v="Ontario Sales"/>
    <x v="11"/>
    <x v="118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1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5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20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21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3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2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70"/>
    <x v="0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2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25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2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44"/>
    <x v="0"/>
    <n v="3"/>
    <n v="3"/>
    <n v="3"/>
    <n v="3"/>
    <n v="0"/>
    <n v="0"/>
    <n v="16155"/>
    <n v="0"/>
    <n v="16155"/>
    <n v="0"/>
    <n v="0"/>
    <n v="0"/>
    <n v="16155"/>
    <n v="5000"/>
    <n v="2"/>
    <n v="0.6667"/>
    <n v="8077.5"/>
    <n v="5385"/>
    <n v="2"/>
    <n v="0"/>
  </r>
  <r>
    <s v="ONO"/>
    <s v="Ontario Sales"/>
    <x v="11"/>
    <x v="1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79"/>
    <x v="0"/>
    <n v="0"/>
    <n v="0"/>
    <n v="0"/>
    <n v="0"/>
    <n v="0"/>
    <n v="0"/>
    <n v="7200"/>
    <n v="0"/>
    <n v="7200"/>
    <n v="0"/>
    <n v="0"/>
    <n v="0"/>
    <n v="7200"/>
    <n v="2500"/>
    <n v="1"/>
    <n v="0"/>
    <n v="7200"/>
    <n v="0"/>
    <n v="1"/>
    <n v="0"/>
  </r>
  <r>
    <s v="ONO"/>
    <s v="Ontario Sales"/>
    <x v="11"/>
    <x v="15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8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05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20"/>
    <x v="0"/>
    <n v="2"/>
    <n v="2"/>
    <n v="2"/>
    <n v="2"/>
    <n v="0"/>
    <n v="0"/>
    <n v="14289"/>
    <n v="509"/>
    <n v="13780"/>
    <n v="0"/>
    <n v="0"/>
    <n v="0"/>
    <n v="13780"/>
    <n v="8358"/>
    <n v="1"/>
    <n v="0.5"/>
    <n v="13780"/>
    <n v="6890"/>
    <n v="1"/>
    <n v="0"/>
  </r>
  <r>
    <s v="ONO"/>
    <s v="Ontario Sales"/>
    <x v="11"/>
    <x v="21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2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8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24"/>
    <x v="0"/>
    <n v="1"/>
    <n v="1"/>
    <n v="1"/>
    <n v="1"/>
    <n v="0"/>
    <n v="0"/>
    <n v="9873"/>
    <n v="0"/>
    <n v="9873"/>
    <n v="0"/>
    <n v="0"/>
    <n v="0"/>
    <n v="9873"/>
    <n v="7823"/>
    <n v="1"/>
    <n v="1"/>
    <n v="9873"/>
    <n v="9873"/>
    <n v="1"/>
    <n v="0"/>
  </r>
  <r>
    <s v="ONO"/>
    <s v="Ontario Sales"/>
    <x v="11"/>
    <x v="28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30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31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80"/>
    <x v="0"/>
    <n v="2"/>
    <n v="1"/>
    <n v="1"/>
    <n v="1"/>
    <n v="0"/>
    <n v="1"/>
    <n v="10460"/>
    <n v="0"/>
    <n v="10460"/>
    <n v="0"/>
    <n v="0"/>
    <n v="0"/>
    <n v="10460"/>
    <n v="7345"/>
    <n v="1"/>
    <n v="1"/>
    <n v="10460"/>
    <n v="10460"/>
    <n v="1"/>
    <n v="0"/>
  </r>
  <r>
    <s v="ONO"/>
    <s v="Ontario Sales"/>
    <x v="11"/>
    <x v="32"/>
    <x v="0"/>
    <n v="2"/>
    <n v="2"/>
    <n v="1"/>
    <n v="1"/>
    <n v="0"/>
    <n v="0"/>
    <n v="13761"/>
    <n v="887"/>
    <n v="12874"/>
    <n v="0"/>
    <n v="0"/>
    <n v="0"/>
    <n v="12874"/>
    <n v="7389"/>
    <n v="1"/>
    <n v="1"/>
    <n v="12874"/>
    <n v="12874"/>
    <n v="1"/>
    <n v="0"/>
  </r>
  <r>
    <s v="ONO"/>
    <s v="Ontario Sales"/>
    <x v="11"/>
    <x v="13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34"/>
    <x v="0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3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3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7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74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29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41"/>
    <x v="0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42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43"/>
    <x v="0"/>
    <n v="1"/>
    <n v="1"/>
    <n v="1"/>
    <n v="1"/>
    <n v="0"/>
    <n v="0"/>
    <n v="13124"/>
    <n v="480"/>
    <n v="12644"/>
    <n v="0"/>
    <n v="0"/>
    <n v="0"/>
    <n v="12644"/>
    <n v="4000"/>
    <n v="1"/>
    <n v="1"/>
    <n v="12644"/>
    <n v="12644"/>
    <n v="1"/>
    <n v="0"/>
  </r>
  <r>
    <s v="ONO"/>
    <s v="Ontario Sales"/>
    <x v="11"/>
    <x v="44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4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46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48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4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5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4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5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85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51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16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5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55"/>
    <x v="0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"/>
    <x v="5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"/>
    <x v="9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"/>
    <x v="16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"/>
    <x v="13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"/>
    <x v="1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"/>
    <x v="13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0"/>
    <x v="0"/>
    <n v="0"/>
    <n v="0"/>
    <n v="0"/>
    <n v="0"/>
    <n v="0"/>
    <n v="0"/>
    <n v="9693"/>
    <n v="0"/>
    <n v="9693"/>
    <n v="0"/>
    <n v="0"/>
    <n v="0"/>
    <n v="9693"/>
    <n v="11690"/>
    <n v="1"/>
    <n v="0"/>
    <n v="9693"/>
    <n v="0"/>
    <n v="1"/>
    <n v="0"/>
  </r>
  <r>
    <s v="ONO"/>
    <s v="Ontario Sales"/>
    <x v="14"/>
    <x v="58"/>
    <x v="0"/>
    <n v="0"/>
    <n v="0"/>
    <n v="0"/>
    <n v="0"/>
    <n v="0"/>
    <n v="0"/>
    <n v="9975"/>
    <n v="0"/>
    <n v="9975"/>
    <n v="0"/>
    <n v="0"/>
    <n v="0"/>
    <n v="9975"/>
    <n v="2500"/>
    <n v="1"/>
    <n v="0"/>
    <n v="9975"/>
    <n v="0"/>
    <n v="1"/>
    <n v="0"/>
  </r>
  <r>
    <s v="ONO"/>
    <s v="Ontario Sales"/>
    <x v="14"/>
    <x v="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8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5"/>
    <x v="0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8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76"/>
    <x v="0"/>
    <n v="2"/>
    <n v="2"/>
    <n v="2"/>
    <n v="2"/>
    <n v="0"/>
    <n v="0"/>
    <n v="13480"/>
    <n v="480"/>
    <n v="13000"/>
    <n v="0"/>
    <n v="0"/>
    <n v="0"/>
    <n v="13000"/>
    <n v="4000"/>
    <n v="1"/>
    <n v="0.5"/>
    <n v="13000"/>
    <n v="6500"/>
    <n v="1"/>
    <n v="0"/>
  </r>
  <r>
    <s v="ONO"/>
    <s v="Ontario Sales"/>
    <x v="14"/>
    <x v="134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62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63"/>
    <x v="0"/>
    <n v="0"/>
    <n v="0"/>
    <n v="0"/>
    <n v="0"/>
    <n v="0"/>
    <n v="0"/>
    <n v="8657"/>
    <n v="0"/>
    <n v="8657"/>
    <n v="0"/>
    <n v="0"/>
    <n v="0"/>
    <n v="8657"/>
    <n v="9756"/>
    <n v="1"/>
    <n v="0"/>
    <n v="8657"/>
    <n v="0"/>
    <n v="1"/>
    <n v="0"/>
  </r>
  <r>
    <s v="ONO"/>
    <s v="Ontario Sales"/>
    <x v="14"/>
    <x v="113"/>
    <x v="0"/>
    <n v="5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45"/>
    <x v="0"/>
    <n v="1"/>
    <n v="1"/>
    <n v="1"/>
    <n v="1"/>
    <n v="0"/>
    <n v="0"/>
    <n v="9897"/>
    <n v="0"/>
    <n v="9897"/>
    <n v="0"/>
    <n v="0"/>
    <n v="0"/>
    <n v="9897"/>
    <n v="11690"/>
    <n v="1"/>
    <n v="1"/>
    <n v="9897"/>
    <n v="9897"/>
    <n v="1"/>
    <n v="0"/>
  </r>
  <r>
    <s v="ONO"/>
    <s v="Ontario Sales"/>
    <x v="14"/>
    <x v="65"/>
    <x v="0"/>
    <n v="3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9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46"/>
    <x v="0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68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8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67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14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48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69"/>
    <x v="0"/>
    <n v="2"/>
    <n v="2"/>
    <n v="2"/>
    <n v="2"/>
    <n v="0"/>
    <n v="0"/>
    <n v="9990"/>
    <n v="0"/>
    <n v="9990"/>
    <n v="0"/>
    <n v="0"/>
    <n v="0"/>
    <n v="9990"/>
    <n v="2500"/>
    <n v="1"/>
    <n v="0.5"/>
    <n v="9990"/>
    <n v="4995"/>
    <n v="1"/>
    <n v="0"/>
  </r>
  <r>
    <s v="ONO"/>
    <s v="Ontario Sales"/>
    <x v="14"/>
    <x v="94"/>
    <x v="0"/>
    <n v="3"/>
    <n v="2"/>
    <n v="2"/>
    <n v="2"/>
    <n v="0"/>
    <n v="0"/>
    <n v="9179"/>
    <n v="0"/>
    <n v="9179"/>
    <n v="0"/>
    <n v="0"/>
    <n v="0"/>
    <n v="9179"/>
    <n v="2500"/>
    <n v="1"/>
    <n v="0.5"/>
    <n v="9179"/>
    <n v="4589.5"/>
    <n v="1"/>
    <n v="0"/>
  </r>
  <r>
    <s v="ONO"/>
    <s v="Ontario Sales"/>
    <x v="14"/>
    <x v="14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16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17"/>
    <x v="0"/>
    <n v="1"/>
    <n v="1"/>
    <n v="1"/>
    <n v="1"/>
    <n v="0"/>
    <n v="0"/>
    <n v="8737"/>
    <n v="0"/>
    <n v="8737"/>
    <n v="0"/>
    <n v="0"/>
    <n v="0"/>
    <n v="8737"/>
    <n v="15079"/>
    <n v="1"/>
    <n v="1"/>
    <n v="8737"/>
    <n v="8737"/>
    <n v="1"/>
    <n v="0"/>
  </r>
  <r>
    <s v="ONO"/>
    <s v="Ontario Sales"/>
    <x v="14"/>
    <x v="118"/>
    <x v="0"/>
    <n v="2"/>
    <n v="2"/>
    <n v="2"/>
    <n v="2"/>
    <n v="0"/>
    <n v="0"/>
    <n v="19892"/>
    <n v="0"/>
    <n v="19892"/>
    <n v="0"/>
    <n v="0"/>
    <n v="0"/>
    <n v="19892"/>
    <n v="11345"/>
    <n v="2"/>
    <n v="1"/>
    <n v="9946"/>
    <n v="9946"/>
    <n v="2"/>
    <n v="0"/>
  </r>
  <r>
    <s v="ONO"/>
    <s v="Ontario Sales"/>
    <x v="14"/>
    <x v="12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21"/>
    <x v="0"/>
    <n v="3"/>
    <n v="2"/>
    <n v="2"/>
    <n v="2"/>
    <n v="0"/>
    <n v="1"/>
    <n v="8237"/>
    <n v="0"/>
    <n v="8237"/>
    <n v="0"/>
    <n v="0"/>
    <n v="0"/>
    <n v="8237"/>
    <n v="11212"/>
    <n v="1"/>
    <n v="0.5"/>
    <n v="8237"/>
    <n v="4118.5"/>
    <n v="1"/>
    <n v="0"/>
  </r>
  <r>
    <s v="ONO"/>
    <s v="Ontario Sales"/>
    <x v="14"/>
    <x v="12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82"/>
    <x v="0"/>
    <n v="0"/>
    <n v="0"/>
    <n v="0"/>
    <n v="0"/>
    <n v="0"/>
    <n v="0"/>
    <n v="0"/>
    <n v="0"/>
    <n v="0"/>
    <n v="-10232"/>
    <n v="0"/>
    <n v="-10232"/>
    <n v="-10232"/>
    <n v="-7345"/>
    <n v="-1"/>
    <n v="0"/>
    <n v="10232"/>
    <n v="0"/>
    <n v="0"/>
    <n v="1"/>
  </r>
  <r>
    <s v="ONO"/>
    <s v="Ontario Sales"/>
    <x v="14"/>
    <x v="15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23"/>
    <x v="0"/>
    <n v="0"/>
    <n v="0"/>
    <n v="0"/>
    <n v="0"/>
    <n v="0"/>
    <n v="0"/>
    <n v="5024"/>
    <n v="0"/>
    <n v="5024"/>
    <n v="0"/>
    <n v="0"/>
    <n v="0"/>
    <n v="5024"/>
    <n v="7778"/>
    <n v="1"/>
    <n v="0"/>
    <n v="5024"/>
    <n v="0"/>
    <n v="1"/>
    <n v="0"/>
  </r>
  <r>
    <s v="ONO"/>
    <s v="Ontario Sales"/>
    <x v="14"/>
    <x v="124"/>
    <x v="0"/>
    <n v="1"/>
    <n v="1"/>
    <n v="1"/>
    <n v="1"/>
    <n v="0"/>
    <n v="0"/>
    <n v="9215"/>
    <n v="0"/>
    <n v="9215"/>
    <n v="0"/>
    <n v="0"/>
    <n v="0"/>
    <n v="9215"/>
    <n v="6367"/>
    <n v="1"/>
    <n v="1"/>
    <n v="9215"/>
    <n v="9215"/>
    <n v="1"/>
    <n v="0"/>
  </r>
  <r>
    <s v="ONO"/>
    <s v="Ontario Sales"/>
    <x v="14"/>
    <x v="12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26"/>
    <x v="0"/>
    <n v="2"/>
    <n v="2"/>
    <n v="2"/>
    <n v="1"/>
    <n v="0"/>
    <n v="0"/>
    <n v="9256"/>
    <n v="0"/>
    <n v="9256"/>
    <n v="0"/>
    <n v="0"/>
    <n v="0"/>
    <n v="9256"/>
    <n v="10234"/>
    <n v="1"/>
    <n v="1"/>
    <n v="9256"/>
    <n v="9256"/>
    <n v="1"/>
    <n v="0"/>
  </r>
  <r>
    <s v="ONO"/>
    <s v="Ontario Sales"/>
    <x v="14"/>
    <x v="16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7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77"/>
    <x v="0"/>
    <n v="1"/>
    <n v="1"/>
    <n v="1"/>
    <n v="1"/>
    <n v="0"/>
    <n v="0"/>
    <n v="9850"/>
    <n v="0"/>
    <n v="9850"/>
    <n v="0"/>
    <n v="0"/>
    <n v="0"/>
    <n v="9850"/>
    <n v="2500"/>
    <n v="1"/>
    <n v="1"/>
    <n v="9850"/>
    <n v="9850"/>
    <n v="1"/>
    <n v="0"/>
  </r>
  <r>
    <s v="ONO"/>
    <s v="Ontario Sales"/>
    <x v="14"/>
    <x v="1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9"/>
    <x v="0"/>
    <n v="1"/>
    <n v="1"/>
    <n v="1"/>
    <n v="1"/>
    <n v="0"/>
    <n v="0"/>
    <n v="0"/>
    <n v="0"/>
    <n v="0"/>
    <n v="-9850"/>
    <n v="0"/>
    <n v="-9850"/>
    <n v="-9850"/>
    <n v="-2500"/>
    <n v="-1"/>
    <n v="-1"/>
    <n v="9850"/>
    <n v="-9850"/>
    <n v="0"/>
    <n v="1"/>
  </r>
  <r>
    <s v="ONO"/>
    <s v="Ontario Sales"/>
    <x v="14"/>
    <x v="10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35"/>
    <x v="0"/>
    <n v="1"/>
    <n v="1"/>
    <n v="1"/>
    <n v="1"/>
    <n v="0"/>
    <n v="0"/>
    <n v="10448"/>
    <n v="0"/>
    <n v="10448"/>
    <n v="0"/>
    <n v="0"/>
    <n v="0"/>
    <n v="10448"/>
    <n v="7822"/>
    <n v="1"/>
    <n v="1"/>
    <n v="10448"/>
    <n v="10448"/>
    <n v="1"/>
    <n v="0"/>
  </r>
  <r>
    <s v="ONO"/>
    <s v="Ontario Sales"/>
    <x v="14"/>
    <x v="20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21"/>
    <x v="0"/>
    <n v="3"/>
    <n v="3"/>
    <n v="3"/>
    <n v="3"/>
    <n v="0"/>
    <n v="0"/>
    <n v="9850"/>
    <n v="0"/>
    <n v="9850"/>
    <n v="0"/>
    <n v="0"/>
    <n v="0"/>
    <n v="9850"/>
    <n v="2500"/>
    <n v="1"/>
    <n v="0.3333"/>
    <n v="9850"/>
    <n v="3283.33"/>
    <n v="1"/>
    <n v="0"/>
  </r>
  <r>
    <s v="ONO"/>
    <s v="Ontario Sales"/>
    <x v="14"/>
    <x v="23"/>
    <x v="0"/>
    <n v="2"/>
    <n v="2"/>
    <n v="1"/>
    <n v="1"/>
    <n v="0"/>
    <n v="0"/>
    <n v="9212"/>
    <n v="0"/>
    <n v="9212"/>
    <n v="0"/>
    <n v="0"/>
    <n v="0"/>
    <n v="9212"/>
    <n v="6367"/>
    <n v="1"/>
    <n v="1"/>
    <n v="9212"/>
    <n v="9212"/>
    <n v="1"/>
    <n v="0"/>
  </r>
  <r>
    <s v="ONO"/>
    <s v="Ontario Sales"/>
    <x v="14"/>
    <x v="81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3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27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2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38"/>
    <x v="0"/>
    <n v="2"/>
    <n v="2"/>
    <n v="1"/>
    <n v="1"/>
    <n v="0"/>
    <n v="0"/>
    <n v="9212"/>
    <n v="0"/>
    <n v="9212"/>
    <n v="0"/>
    <n v="0"/>
    <n v="0"/>
    <n v="9212"/>
    <n v="6367"/>
    <n v="1"/>
    <n v="1"/>
    <n v="9212"/>
    <n v="9212"/>
    <n v="1"/>
    <n v="0"/>
  </r>
  <r>
    <s v="ONO"/>
    <s v="Ontario Sales"/>
    <x v="14"/>
    <x v="32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3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3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3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73"/>
    <x v="0"/>
    <n v="1"/>
    <n v="1"/>
    <n v="1"/>
    <n v="1"/>
    <n v="0"/>
    <n v="0"/>
    <n v="10010"/>
    <n v="0"/>
    <n v="10010"/>
    <n v="0"/>
    <n v="0"/>
    <n v="0"/>
    <n v="10010"/>
    <n v="2500"/>
    <n v="1"/>
    <n v="1"/>
    <n v="10010"/>
    <n v="10010"/>
    <n v="1"/>
    <n v="0"/>
  </r>
  <r>
    <s v="ONO"/>
    <s v="Ontario Sales"/>
    <x v="14"/>
    <x v="74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3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4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56"/>
    <x v="0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67"/>
    <x v="0"/>
    <n v="1"/>
    <n v="1"/>
    <n v="1"/>
    <n v="1"/>
    <n v="0"/>
    <n v="0"/>
    <n v="8361"/>
    <n v="0"/>
    <n v="8361"/>
    <n v="0"/>
    <n v="0"/>
    <n v="0"/>
    <n v="8361"/>
    <n v="9756"/>
    <n v="1"/>
    <n v="1"/>
    <n v="8361"/>
    <n v="8361"/>
    <n v="1"/>
    <n v="0"/>
  </r>
  <r>
    <s v="ONO"/>
    <s v="Ontario Sales"/>
    <x v="14"/>
    <x v="8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47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48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4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5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140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5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5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5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4"/>
    <x v="5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5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6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6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6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68"/>
    <x v="4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66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1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4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1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5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2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53"/>
    <x v="4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6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3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3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38"/>
    <x v="4"/>
    <n v="2"/>
    <n v="2"/>
    <n v="2"/>
    <n v="2"/>
    <n v="0"/>
    <n v="0"/>
    <n v="9600"/>
    <n v="360"/>
    <n v="9240"/>
    <n v="0"/>
    <n v="0"/>
    <n v="0"/>
    <n v="9240"/>
    <n v="3000"/>
    <n v="1"/>
    <n v="0.5"/>
    <n v="9240"/>
    <n v="4620"/>
    <n v="1"/>
    <n v="0"/>
  </r>
  <r>
    <s v="ONO"/>
    <s v="Ontario Sales"/>
    <x v="104"/>
    <x v="73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74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3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4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3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42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15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4"/>
    <x v="56"/>
    <x v="4"/>
    <n v="4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5"/>
    <x v="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5"/>
    <x v="15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5"/>
    <x v="2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5"/>
    <x v="80"/>
    <x v="4"/>
    <n v="2"/>
    <n v="1"/>
    <n v="1"/>
    <n v="1"/>
    <n v="0"/>
    <n v="1"/>
    <n v="7195"/>
    <n v="0"/>
    <n v="7195"/>
    <n v="0"/>
    <n v="0"/>
    <n v="0"/>
    <n v="7195"/>
    <n v="2500"/>
    <n v="1"/>
    <n v="1"/>
    <n v="7195"/>
    <n v="7195"/>
    <n v="1"/>
    <n v="0"/>
  </r>
  <r>
    <s v="ONO"/>
    <s v="Ontario Sales"/>
    <x v="105"/>
    <x v="3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5"/>
    <x v="36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5"/>
    <x v="16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5"/>
    <x v="48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5"/>
    <x v="140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5"/>
    <x v="86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6"/>
    <x v="164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6"/>
    <x v="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6"/>
    <x v="2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6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6"/>
    <x v="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6"/>
    <x v="8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6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6"/>
    <x v="8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6"/>
    <x v="3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8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4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1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9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4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1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2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70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0"/>
    <x v="3"/>
    <n v="5"/>
    <n v="3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2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3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33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2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55"/>
    <x v="3"/>
    <n v="0"/>
    <n v="0"/>
    <n v="0"/>
    <n v="0"/>
    <n v="0"/>
    <n v="0"/>
    <n v="0"/>
    <n v="0"/>
    <n v="0"/>
    <n v="-7133"/>
    <n v="-150"/>
    <n v="-6983"/>
    <n v="-6983"/>
    <n v="-2500"/>
    <n v="-1"/>
    <n v="0"/>
    <n v="6983"/>
    <n v="0"/>
    <n v="0"/>
    <n v="1"/>
  </r>
  <r>
    <s v="ONO"/>
    <s v="Ontario Sales"/>
    <x v="107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72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7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4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41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4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156"/>
    <x v="3"/>
    <n v="1"/>
    <n v="1"/>
    <n v="1"/>
    <n v="1"/>
    <n v="0"/>
    <n v="0"/>
    <n v="7133"/>
    <n v="150"/>
    <n v="6983"/>
    <n v="0"/>
    <n v="0"/>
    <n v="0"/>
    <n v="6983"/>
    <n v="2500"/>
    <n v="1"/>
    <n v="1"/>
    <n v="6983"/>
    <n v="6983"/>
    <n v="1"/>
    <n v="0"/>
  </r>
  <r>
    <s v="ONO"/>
    <s v="Ontario Sales"/>
    <x v="107"/>
    <x v="9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7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5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5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5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8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6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8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35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2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3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01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4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42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4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97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45"/>
    <x v="3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5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4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48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4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15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5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8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5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5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8"/>
    <x v="9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08"/>
    <x v="3"/>
    <n v="0"/>
    <n v="0"/>
    <n v="0"/>
    <n v="0"/>
    <n v="0"/>
    <n v="0"/>
    <n v="0"/>
    <n v="0"/>
    <n v="0"/>
    <n v="-8075"/>
    <n v="-300"/>
    <n v="-7775"/>
    <n v="-7775"/>
    <n v="-2500"/>
    <n v="-1"/>
    <n v="0"/>
    <n v="7775"/>
    <n v="0"/>
    <n v="0"/>
    <n v="1"/>
  </r>
  <r>
    <s v="ONO"/>
    <s v="Ontario Sales"/>
    <x v="109"/>
    <x v="0"/>
    <x v="3"/>
    <n v="2"/>
    <n v="2"/>
    <n v="1"/>
    <n v="1"/>
    <n v="0"/>
    <n v="0"/>
    <n v="14686"/>
    <n v="480"/>
    <n v="14206"/>
    <n v="0"/>
    <n v="0"/>
    <n v="0"/>
    <n v="14206"/>
    <n v="4000"/>
    <n v="1"/>
    <n v="1"/>
    <n v="14206"/>
    <n v="14206"/>
    <n v="1"/>
    <n v="0"/>
  </r>
  <r>
    <s v="ONO"/>
    <s v="Ontario Sales"/>
    <x v="109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09"/>
    <x v="3"/>
    <n v="2"/>
    <n v="2"/>
    <n v="2"/>
    <n v="2"/>
    <n v="0"/>
    <n v="0"/>
    <n v="10338"/>
    <n v="300"/>
    <n v="10038"/>
    <n v="0"/>
    <n v="0"/>
    <n v="0"/>
    <n v="10038"/>
    <n v="2500"/>
    <n v="1"/>
    <n v="0.5"/>
    <n v="10038"/>
    <n v="5019"/>
    <n v="1"/>
    <n v="0"/>
  </r>
  <r>
    <s v="ONO"/>
    <s v="Ontario Sales"/>
    <x v="109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61"/>
    <x v="3"/>
    <n v="3"/>
    <n v="1"/>
    <n v="1"/>
    <n v="1"/>
    <n v="0"/>
    <n v="2"/>
    <n v="0"/>
    <n v="0"/>
    <n v="0"/>
    <n v="-10338"/>
    <n v="-300"/>
    <n v="-10038"/>
    <n v="-10038"/>
    <n v="-2500"/>
    <n v="-1"/>
    <n v="-1"/>
    <n v="10038"/>
    <n v="-10038"/>
    <n v="0"/>
    <n v="1"/>
  </r>
  <r>
    <s v="ONO"/>
    <s v="Ontario Sales"/>
    <x v="109"/>
    <x v="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8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83"/>
    <x v="3"/>
    <n v="0"/>
    <n v="0"/>
    <n v="0"/>
    <n v="0"/>
    <n v="0"/>
    <n v="0"/>
    <n v="6983"/>
    <n v="0"/>
    <n v="6983"/>
    <n v="0"/>
    <n v="0"/>
    <n v="0"/>
    <n v="6983"/>
    <n v="2500"/>
    <n v="1"/>
    <n v="0"/>
    <n v="6983"/>
    <n v="0"/>
    <n v="1"/>
    <n v="0"/>
  </r>
  <r>
    <s v="ONO"/>
    <s v="Ontario Sales"/>
    <x v="109"/>
    <x v="61"/>
    <x v="3"/>
    <n v="2"/>
    <n v="1"/>
    <n v="1"/>
    <n v="1"/>
    <n v="0"/>
    <n v="0"/>
    <n v="8075"/>
    <n v="300"/>
    <n v="7775"/>
    <n v="0"/>
    <n v="0"/>
    <n v="0"/>
    <n v="7775"/>
    <n v="2500"/>
    <n v="1"/>
    <n v="1"/>
    <n v="7775"/>
    <n v="7775"/>
    <n v="1"/>
    <n v="0"/>
  </r>
  <r>
    <s v="ONO"/>
    <s v="Ontario Sales"/>
    <x v="109"/>
    <x v="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6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6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6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67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94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1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1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32"/>
    <x v="3"/>
    <n v="6"/>
    <n v="5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2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2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33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2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4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7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5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7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7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8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0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2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2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2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5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8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3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2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2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3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3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3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36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7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37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7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7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2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7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6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42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4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5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5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8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16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5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09"/>
    <x v="5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6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58"/>
    <x v="4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09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10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6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82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4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5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87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12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61"/>
    <x v="4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6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4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6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88"/>
    <x v="4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66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6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14"/>
    <x v="4"/>
    <n v="3"/>
    <n v="2"/>
    <n v="2"/>
    <n v="2"/>
    <n v="0"/>
    <n v="1"/>
    <n v="10010"/>
    <n v="0"/>
    <n v="10010"/>
    <n v="0"/>
    <n v="0"/>
    <n v="0"/>
    <n v="10010"/>
    <n v="2500"/>
    <n v="1"/>
    <n v="0.5"/>
    <n v="10010"/>
    <n v="5005"/>
    <n v="1"/>
    <n v="0"/>
  </r>
  <r>
    <s v="ONO"/>
    <s v="Ontario Sales"/>
    <x v="110"/>
    <x v="7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5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72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7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28"/>
    <x v="4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2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7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0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4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4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166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4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0"/>
    <x v="5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3"/>
    <x v="1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3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3"/>
    <x v="7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3"/>
    <x v="7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3"/>
    <x v="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2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6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1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9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1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12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12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3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4"/>
    <x v="44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09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8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61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7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34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6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45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6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6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9"/>
    <x v="3"/>
    <n v="4"/>
    <n v="4"/>
    <n v="3"/>
    <n v="3"/>
    <n v="0"/>
    <n v="0"/>
    <n v="9975"/>
    <n v="375"/>
    <n v="9600"/>
    <n v="0"/>
    <n v="0"/>
    <n v="0"/>
    <n v="9600"/>
    <n v="2500"/>
    <n v="1"/>
    <n v="0.3333"/>
    <n v="9600"/>
    <n v="3200"/>
    <n v="1"/>
    <n v="0"/>
  </r>
  <r>
    <s v="ONO"/>
    <s v="Ontario Sales"/>
    <x v="115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6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6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4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6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94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41"/>
    <x v="3"/>
    <n v="1"/>
    <n v="1"/>
    <n v="1"/>
    <n v="1"/>
    <n v="0"/>
    <n v="0"/>
    <n v="6983"/>
    <n v="0"/>
    <n v="6983"/>
    <n v="0"/>
    <n v="0"/>
    <n v="0"/>
    <n v="6983"/>
    <n v="2500"/>
    <n v="1"/>
    <n v="1"/>
    <n v="6983"/>
    <n v="6983"/>
    <n v="1"/>
    <n v="0"/>
  </r>
  <r>
    <s v="ONO"/>
    <s v="Ontario Sales"/>
    <x v="115"/>
    <x v="11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1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18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19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2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21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3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2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5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4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2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26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44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64"/>
    <x v="3"/>
    <n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7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7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9"/>
    <x v="3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0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21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2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23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5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24"/>
    <x v="3"/>
    <n v="2"/>
    <n v="2"/>
    <n v="1"/>
    <n v="1"/>
    <n v="0"/>
    <n v="0"/>
    <n v="20809"/>
    <n v="450"/>
    <n v="20359"/>
    <n v="0"/>
    <n v="0"/>
    <n v="0"/>
    <n v="20359"/>
    <n v="6940"/>
    <n v="2"/>
    <n v="2"/>
    <n v="10179.5"/>
    <n v="20359"/>
    <n v="2"/>
    <n v="0"/>
  </r>
  <r>
    <s v="ONO"/>
    <s v="Ontario Sales"/>
    <x v="115"/>
    <x v="81"/>
    <x v="3"/>
    <n v="6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2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3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80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3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34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3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27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2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7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5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9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8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4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4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4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40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6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5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13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5"/>
    <x v="9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3"/>
    <x v="125"/>
    <x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7"/>
    <x v="23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7"/>
    <x v="81"/>
    <x v="4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7"/>
    <x v="13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7"/>
    <x v="2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7"/>
    <x v="3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7"/>
    <x v="45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7"/>
    <x v="8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7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6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4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6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66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6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9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1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1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18"/>
    <x v="3"/>
    <n v="5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21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2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4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3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77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7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2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23"/>
    <x v="3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8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2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2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3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3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35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7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38"/>
    <x v="3"/>
    <n v="1"/>
    <n v="1"/>
    <n v="1"/>
    <n v="1"/>
    <n v="0"/>
    <n v="0"/>
    <n v="8975"/>
    <n v="0"/>
    <n v="8975"/>
    <n v="0"/>
    <n v="0"/>
    <n v="0"/>
    <n v="8975"/>
    <n v="2500"/>
    <n v="1"/>
    <n v="1"/>
    <n v="8975"/>
    <n v="8975"/>
    <n v="1"/>
    <n v="0"/>
  </r>
  <r>
    <s v="ONO"/>
    <s v="Ontario Sales"/>
    <x v="118"/>
    <x v="7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29"/>
    <x v="3"/>
    <n v="0"/>
    <n v="0"/>
    <n v="0"/>
    <n v="0"/>
    <n v="0"/>
    <n v="0"/>
    <n v="0"/>
    <n v="0"/>
    <n v="0"/>
    <n v="-8975"/>
    <n v="0"/>
    <n v="-8975"/>
    <n v="-8975"/>
    <n v="-2500"/>
    <n v="-1"/>
    <n v="0"/>
    <n v="8975"/>
    <n v="0"/>
    <n v="0"/>
    <n v="1"/>
  </r>
  <r>
    <s v="ONO"/>
    <s v="Ontario Sales"/>
    <x v="118"/>
    <x v="7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1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5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18"/>
    <x v="5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13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1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7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15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7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10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2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2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8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30"/>
    <x v="2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3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3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0"/>
    <x v="3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0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0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6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8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8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9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6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6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2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3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51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52"/>
    <x v="2"/>
    <n v="3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25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2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5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77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7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2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5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8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2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3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3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6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4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45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5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5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8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51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53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5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1"/>
    <x v="9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2"/>
    <x v="16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2"/>
    <x v="115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2"/>
    <x v="12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2"/>
    <x v="7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2"/>
    <x v="42"/>
    <x v="4"/>
    <n v="1"/>
    <n v="1"/>
    <n v="1"/>
    <n v="1"/>
    <n v="0"/>
    <n v="0"/>
    <n v="15675"/>
    <n v="750"/>
    <n v="14925"/>
    <n v="0"/>
    <n v="0"/>
    <n v="0"/>
    <n v="14925"/>
    <n v="4000"/>
    <n v="1"/>
    <n v="1"/>
    <n v="14925"/>
    <n v="14925"/>
    <n v="1"/>
    <n v="0"/>
  </r>
  <r>
    <s v="ONO"/>
    <s v="Ontario Sales"/>
    <x v="122"/>
    <x v="15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2"/>
    <x v="5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3"/>
    <x v="1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3"/>
    <x v="7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58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6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82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1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6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9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7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34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6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1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64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9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6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66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4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6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94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1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32"/>
    <x v="2"/>
    <n v="3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4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25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2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4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6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7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8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0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2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54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83"/>
    <x v="2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2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81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2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27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2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29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3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3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80"/>
    <x v="2"/>
    <n v="5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3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72"/>
    <x v="2"/>
    <n v="2"/>
    <n v="1"/>
    <n v="1"/>
    <n v="1"/>
    <n v="0"/>
    <n v="1"/>
    <n v="9600"/>
    <n v="360"/>
    <n v="9240"/>
    <n v="0"/>
    <n v="0"/>
    <n v="0"/>
    <n v="9240"/>
    <n v="3000"/>
    <n v="1"/>
    <n v="1"/>
    <n v="9240"/>
    <n v="9240"/>
    <n v="1"/>
    <n v="0"/>
  </r>
  <r>
    <s v="ONO"/>
    <s v="Ontario Sales"/>
    <x v="124"/>
    <x v="38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73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74"/>
    <x v="2"/>
    <n v="2"/>
    <n v="1"/>
    <n v="1"/>
    <n v="1"/>
    <n v="0"/>
    <n v="0"/>
    <n v="7000"/>
    <n v="0"/>
    <n v="7000"/>
    <n v="0"/>
    <n v="0"/>
    <n v="0"/>
    <n v="7000"/>
    <n v="2500"/>
    <n v="1"/>
    <n v="1"/>
    <n v="7000"/>
    <n v="7000"/>
    <n v="1"/>
    <n v="0"/>
  </r>
  <r>
    <s v="ONO"/>
    <s v="Ontario Sales"/>
    <x v="124"/>
    <x v="1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3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40"/>
    <x v="2"/>
    <n v="6"/>
    <n v="5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6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0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43"/>
    <x v="2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44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4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4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8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51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8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5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5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56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4"/>
    <x v="9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9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16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1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13"/>
    <x v="3"/>
    <n v="5"/>
    <n v="4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7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1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1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10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154"/>
    <x v="3"/>
    <n v="3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2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137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25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2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8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3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4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158"/>
    <x v="3"/>
    <n v="2"/>
    <n v="1"/>
    <n v="1"/>
    <n v="0"/>
    <n v="1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4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5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5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11"/>
    <x v="3"/>
    <n v="1"/>
    <n v="1"/>
    <n v="1"/>
    <n v="1"/>
    <n v="0"/>
    <n v="0"/>
    <n v="19900"/>
    <n v="750"/>
    <n v="19150"/>
    <n v="0"/>
    <n v="0"/>
    <n v="0"/>
    <n v="19150"/>
    <n v="5000"/>
    <n v="1"/>
    <n v="1"/>
    <n v="19150"/>
    <n v="19150"/>
    <n v="1"/>
    <n v="0"/>
  </r>
  <r>
    <s v="ONO"/>
    <s v="Ontario Sales"/>
    <x v="126"/>
    <x v="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83"/>
    <x v="3"/>
    <n v="0"/>
    <n v="0"/>
    <n v="0"/>
    <n v="0"/>
    <n v="0"/>
    <n v="0"/>
    <n v="0"/>
    <n v="0"/>
    <n v="0"/>
    <n v="-19900"/>
    <n v="-750"/>
    <n v="-19150"/>
    <n v="-19150"/>
    <n v="-5000"/>
    <n v="-1"/>
    <n v="0"/>
    <n v="19150"/>
    <n v="0"/>
    <n v="0"/>
    <n v="1"/>
  </r>
  <r>
    <s v="ONO"/>
    <s v="Ontario Sales"/>
    <x v="126"/>
    <x v="1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1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6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9"/>
    <x v="3"/>
    <n v="3"/>
    <n v="1"/>
    <n v="1"/>
    <n v="0"/>
    <n v="1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4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6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8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6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19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2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5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7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7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7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2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3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33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0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9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6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8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4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5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16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6"/>
    <x v="5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0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61"/>
    <x v="0"/>
    <n v="0"/>
    <n v="0"/>
    <n v="0"/>
    <n v="0"/>
    <n v="0"/>
    <n v="0"/>
    <n v="9975"/>
    <n v="0"/>
    <n v="9975"/>
    <n v="0"/>
    <n v="0"/>
    <n v="0"/>
    <n v="9975"/>
    <n v="2500"/>
    <n v="1"/>
    <n v="0"/>
    <n v="9975"/>
    <n v="0"/>
    <n v="1"/>
    <n v="0"/>
  </r>
  <r>
    <s v="ONO"/>
    <s v="Ontario Sales"/>
    <x v="16"/>
    <x v="8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6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6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76"/>
    <x v="0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63"/>
    <x v="0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45"/>
    <x v="0"/>
    <n v="0"/>
    <n v="0"/>
    <n v="0"/>
    <n v="0"/>
    <n v="0"/>
    <n v="0"/>
    <n v="7200"/>
    <n v="0"/>
    <n v="7200"/>
    <n v="0"/>
    <n v="0"/>
    <n v="0"/>
    <n v="7200"/>
    <n v="19900"/>
    <n v="1"/>
    <n v="0"/>
    <n v="7200"/>
    <n v="0"/>
    <n v="1"/>
    <n v="0"/>
  </r>
  <r>
    <s v="ONO"/>
    <s v="Ontario Sales"/>
    <x v="16"/>
    <x v="6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88"/>
    <x v="0"/>
    <n v="2"/>
    <n v="2"/>
    <n v="2"/>
    <n v="2"/>
    <n v="0"/>
    <n v="0"/>
    <n v="20410"/>
    <n v="0"/>
    <n v="20410"/>
    <n v="0"/>
    <n v="0"/>
    <n v="0"/>
    <n v="20410"/>
    <n v="7428"/>
    <n v="2"/>
    <n v="1"/>
    <n v="10205"/>
    <n v="10205"/>
    <n v="2"/>
    <n v="0"/>
  </r>
  <r>
    <s v="ONO"/>
    <s v="Ontario Sales"/>
    <x v="16"/>
    <x v="66"/>
    <x v="0"/>
    <n v="2"/>
    <n v="2"/>
    <n v="2"/>
    <n v="2"/>
    <n v="0"/>
    <n v="0"/>
    <n v="10010"/>
    <n v="0"/>
    <n v="10010"/>
    <n v="0"/>
    <n v="0"/>
    <n v="0"/>
    <n v="10010"/>
    <n v="2500"/>
    <n v="1"/>
    <n v="0.5"/>
    <n v="10010"/>
    <n v="5005"/>
    <n v="1"/>
    <n v="0"/>
  </r>
  <r>
    <s v="ONO"/>
    <s v="Ontario Sales"/>
    <x v="16"/>
    <x v="67"/>
    <x v="0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1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15"/>
    <x v="0"/>
    <n v="0"/>
    <n v="0"/>
    <n v="0"/>
    <n v="0"/>
    <n v="0"/>
    <n v="0"/>
    <n v="10232"/>
    <n v="0"/>
    <n v="10232"/>
    <n v="0"/>
    <n v="0"/>
    <n v="0"/>
    <n v="10232"/>
    <n v="7345"/>
    <n v="1"/>
    <n v="0"/>
    <n v="10232"/>
    <n v="0"/>
    <n v="1"/>
    <n v="0"/>
  </r>
  <r>
    <s v="ONO"/>
    <s v="Ontario Sales"/>
    <x v="16"/>
    <x v="94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4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16"/>
    <x v="0"/>
    <n v="1"/>
    <n v="1"/>
    <n v="1"/>
    <n v="1"/>
    <n v="0"/>
    <n v="0"/>
    <n v="11684"/>
    <n v="0"/>
    <n v="11684"/>
    <n v="0"/>
    <n v="0"/>
    <n v="0"/>
    <n v="11684"/>
    <n v="4000"/>
    <n v="1"/>
    <n v="1"/>
    <n v="11684"/>
    <n v="11684"/>
    <n v="1"/>
    <n v="0"/>
  </r>
  <r>
    <s v="ONO"/>
    <s v="Ontario Sales"/>
    <x v="16"/>
    <x v="117"/>
    <x v="0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19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50"/>
    <x v="0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21"/>
    <x v="0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32"/>
    <x v="0"/>
    <n v="1"/>
    <n v="1"/>
    <n v="1"/>
    <n v="1"/>
    <n v="0"/>
    <n v="0"/>
    <n v="10956"/>
    <n v="0"/>
    <n v="10956"/>
    <n v="0"/>
    <n v="0"/>
    <n v="0"/>
    <n v="10956"/>
    <n v="11689"/>
    <n v="1"/>
    <n v="1"/>
    <n v="10956"/>
    <n v="10956"/>
    <n v="1"/>
    <n v="0"/>
  </r>
  <r>
    <s v="ONO"/>
    <s v="Ontario Sales"/>
    <x v="16"/>
    <x v="122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52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33"/>
    <x v="0"/>
    <n v="3"/>
    <n v="3"/>
    <n v="2"/>
    <n v="2"/>
    <n v="0"/>
    <n v="0"/>
    <n v="13124"/>
    <n v="600"/>
    <n v="12524"/>
    <n v="0"/>
    <n v="0"/>
    <n v="0"/>
    <n v="12524"/>
    <n v="4000"/>
    <n v="1"/>
    <n v="0.5"/>
    <n v="12524"/>
    <n v="6262"/>
    <n v="1"/>
    <n v="0"/>
  </r>
  <r>
    <s v="ONO"/>
    <s v="Ontario Sales"/>
    <x v="16"/>
    <x v="125"/>
    <x v="0"/>
    <n v="3"/>
    <n v="3"/>
    <n v="2"/>
    <n v="2"/>
    <n v="0"/>
    <n v="0"/>
    <n v="10242"/>
    <n v="0"/>
    <n v="10242"/>
    <n v="0"/>
    <n v="0"/>
    <n v="0"/>
    <n v="10242"/>
    <n v="7345"/>
    <n v="1"/>
    <n v="0.5"/>
    <n v="10242"/>
    <n v="5121"/>
    <n v="1"/>
    <n v="0"/>
  </r>
  <r>
    <s v="ONO"/>
    <s v="Ontario Sales"/>
    <x v="16"/>
    <x v="184"/>
    <x v="0"/>
    <n v="0"/>
    <n v="0"/>
    <n v="0"/>
    <n v="0"/>
    <n v="0"/>
    <n v="0"/>
    <n v="0"/>
    <n v="0"/>
    <n v="0"/>
    <n v="-10956"/>
    <n v="0"/>
    <n v="-10956"/>
    <n v="-10956"/>
    <n v="-11689"/>
    <n v="-1"/>
    <n v="0"/>
    <n v="10956"/>
    <n v="0"/>
    <n v="0"/>
    <n v="1"/>
  </r>
  <r>
    <s v="ONO"/>
    <s v="Ontario Sales"/>
    <x v="16"/>
    <x v="14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64"/>
    <x v="0"/>
    <n v="3"/>
    <n v="2"/>
    <n v="1"/>
    <n v="1"/>
    <n v="0"/>
    <n v="0"/>
    <n v="10061"/>
    <n v="0"/>
    <n v="10061"/>
    <n v="0"/>
    <n v="0"/>
    <n v="0"/>
    <n v="10061"/>
    <n v="7823"/>
    <n v="1"/>
    <n v="1"/>
    <n v="10061"/>
    <n v="10061"/>
    <n v="1"/>
    <n v="0"/>
  </r>
  <r>
    <s v="ONO"/>
    <s v="Ontario Sales"/>
    <x v="16"/>
    <x v="11"/>
    <x v="0"/>
    <n v="3"/>
    <n v="2"/>
    <n v="2"/>
    <n v="2"/>
    <n v="0"/>
    <n v="0"/>
    <n v="10061"/>
    <n v="0"/>
    <n v="10061"/>
    <n v="0"/>
    <n v="0"/>
    <n v="0"/>
    <n v="10061"/>
    <n v="7823"/>
    <n v="1"/>
    <n v="0.5"/>
    <n v="10061"/>
    <n v="5030.5"/>
    <n v="1"/>
    <n v="0"/>
  </r>
  <r>
    <s v="ONO"/>
    <s v="Ontario Sales"/>
    <x v="16"/>
    <x v="13"/>
    <x v="0"/>
    <n v="2"/>
    <n v="1"/>
    <n v="1"/>
    <n v="1"/>
    <n v="0"/>
    <n v="0"/>
    <n v="9350"/>
    <n v="0"/>
    <n v="9350"/>
    <n v="0"/>
    <n v="0"/>
    <n v="0"/>
    <n v="9350"/>
    <n v="2500"/>
    <n v="1"/>
    <n v="1"/>
    <n v="9350"/>
    <n v="9350"/>
    <n v="1"/>
    <n v="0"/>
  </r>
  <r>
    <s v="ONO"/>
    <s v="Ontario Sales"/>
    <x v="16"/>
    <x v="79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6"/>
    <x v="0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78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7"/>
    <x v="0"/>
    <n v="1"/>
    <n v="1"/>
    <n v="1"/>
    <n v="1"/>
    <n v="0"/>
    <n v="0"/>
    <n v="14934"/>
    <n v="684"/>
    <n v="14250"/>
    <n v="0"/>
    <n v="0"/>
    <n v="0"/>
    <n v="14250"/>
    <n v="29190"/>
    <n v="1"/>
    <n v="1"/>
    <n v="14250"/>
    <n v="14250"/>
    <n v="1"/>
    <n v="0"/>
  </r>
  <r>
    <s v="ONO"/>
    <s v="Ontario Sales"/>
    <x v="16"/>
    <x v="18"/>
    <x v="0"/>
    <n v="1"/>
    <n v="1"/>
    <n v="1"/>
    <n v="1"/>
    <n v="0"/>
    <n v="0"/>
    <n v="15720"/>
    <n v="720"/>
    <n v="15000"/>
    <n v="0"/>
    <n v="0"/>
    <n v="0"/>
    <n v="15000"/>
    <n v="23400"/>
    <n v="1"/>
    <n v="1"/>
    <n v="15000"/>
    <n v="15000"/>
    <n v="1"/>
    <n v="0"/>
  </r>
  <r>
    <s v="ONO"/>
    <s v="Ontario Sales"/>
    <x v="16"/>
    <x v="10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2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2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37"/>
    <x v="0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2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26"/>
    <x v="0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28"/>
    <x v="0"/>
    <n v="4"/>
    <n v="3"/>
    <n v="2"/>
    <n v="2"/>
    <n v="0"/>
    <n v="1"/>
    <n v="19526"/>
    <n v="0"/>
    <n v="19526"/>
    <n v="0"/>
    <n v="0"/>
    <n v="0"/>
    <n v="19526"/>
    <n v="15644"/>
    <n v="2"/>
    <n v="1"/>
    <n v="9763"/>
    <n v="9763"/>
    <n v="2"/>
    <n v="0"/>
  </r>
  <r>
    <s v="ONO"/>
    <s v="Ontario Sales"/>
    <x v="16"/>
    <x v="2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3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31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80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06"/>
    <x v="0"/>
    <n v="0"/>
    <n v="0"/>
    <n v="0"/>
    <n v="0"/>
    <n v="0"/>
    <n v="0"/>
    <n v="0"/>
    <n v="0"/>
    <n v="0"/>
    <n v="-9175"/>
    <n v="0"/>
    <n v="-9175"/>
    <n v="-9175"/>
    <n v="-2500"/>
    <n v="-1"/>
    <n v="0"/>
    <n v="9175"/>
    <n v="0"/>
    <n v="0"/>
    <n v="1"/>
  </r>
  <r>
    <s v="ONO"/>
    <s v="Ontario Sales"/>
    <x v="16"/>
    <x v="139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3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35"/>
    <x v="0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3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37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7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3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73"/>
    <x v="0"/>
    <n v="1"/>
    <n v="1"/>
    <n v="1"/>
    <n v="1"/>
    <n v="0"/>
    <n v="0"/>
    <n v="11047"/>
    <n v="0"/>
    <n v="11047"/>
    <n v="0"/>
    <n v="0"/>
    <n v="0"/>
    <n v="11047"/>
    <n v="10234"/>
    <n v="1"/>
    <n v="1"/>
    <n v="11047"/>
    <n v="11047"/>
    <n v="1"/>
    <n v="0"/>
  </r>
  <r>
    <s v="ONO"/>
    <s v="Ontario Sales"/>
    <x v="16"/>
    <x v="74"/>
    <x v="0"/>
    <n v="3"/>
    <n v="0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2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7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39"/>
    <x v="0"/>
    <n v="2"/>
    <n v="1"/>
    <n v="1"/>
    <n v="1"/>
    <n v="0"/>
    <n v="1"/>
    <n v="0"/>
    <n v="0"/>
    <n v="0"/>
    <n v="-7000"/>
    <n v="0"/>
    <n v="-7000"/>
    <n v="-7000"/>
    <n v="-2500"/>
    <n v="-1"/>
    <n v="-1"/>
    <n v="7000"/>
    <n v="-7000"/>
    <n v="0"/>
    <n v="1"/>
  </r>
  <r>
    <s v="ONO"/>
    <s v="Ontario Sales"/>
    <x v="16"/>
    <x v="40"/>
    <x v="0"/>
    <n v="0"/>
    <n v="0"/>
    <n v="0"/>
    <n v="0"/>
    <n v="0"/>
    <n v="0"/>
    <n v="10435"/>
    <n v="0"/>
    <n v="10435"/>
    <n v="0"/>
    <n v="0"/>
    <n v="0"/>
    <n v="10435"/>
    <n v="7345"/>
    <n v="1"/>
    <n v="0"/>
    <n v="10435"/>
    <n v="0"/>
    <n v="1"/>
    <n v="0"/>
  </r>
  <r>
    <s v="ONO"/>
    <s v="Ontario Sales"/>
    <x v="16"/>
    <x v="42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56"/>
    <x v="0"/>
    <n v="1"/>
    <n v="1"/>
    <n v="1"/>
    <n v="1"/>
    <n v="0"/>
    <n v="0"/>
    <n v="10100"/>
    <n v="0"/>
    <n v="10100"/>
    <n v="0"/>
    <n v="0"/>
    <n v="0"/>
    <n v="10100"/>
    <n v="7823"/>
    <n v="1"/>
    <n v="1"/>
    <n v="10100"/>
    <n v="10100"/>
    <n v="1"/>
    <n v="0"/>
  </r>
  <r>
    <s v="ONO"/>
    <s v="Ontario Sales"/>
    <x v="16"/>
    <x v="44"/>
    <x v="0"/>
    <n v="3"/>
    <n v="1"/>
    <n v="1"/>
    <n v="1"/>
    <n v="0"/>
    <n v="0"/>
    <n v="7000"/>
    <n v="0"/>
    <n v="7000"/>
    <n v="0"/>
    <n v="0"/>
    <n v="0"/>
    <n v="7000"/>
    <n v="2500"/>
    <n v="1"/>
    <n v="1"/>
    <n v="7000"/>
    <n v="7000"/>
    <n v="1"/>
    <n v="0"/>
  </r>
  <r>
    <s v="ONO"/>
    <s v="Ontario Sales"/>
    <x v="16"/>
    <x v="16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58"/>
    <x v="0"/>
    <n v="4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46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48"/>
    <x v="0"/>
    <n v="2"/>
    <n v="1"/>
    <n v="1"/>
    <n v="1"/>
    <n v="0"/>
    <n v="1"/>
    <n v="11010"/>
    <n v="0"/>
    <n v="11010"/>
    <n v="0"/>
    <n v="0"/>
    <n v="0"/>
    <n v="11010"/>
    <n v="3000"/>
    <n v="1"/>
    <n v="1"/>
    <n v="11010"/>
    <n v="11010"/>
    <n v="1"/>
    <n v="0"/>
  </r>
  <r>
    <s v="ONO"/>
    <s v="Ontario Sales"/>
    <x v="16"/>
    <x v="15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14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85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51"/>
    <x v="0"/>
    <n v="2"/>
    <n v="2"/>
    <n v="2"/>
    <n v="2"/>
    <n v="0"/>
    <n v="0"/>
    <n v="9175"/>
    <n v="0"/>
    <n v="9175"/>
    <n v="0"/>
    <n v="0"/>
    <n v="0"/>
    <n v="9175"/>
    <n v="2500"/>
    <n v="1"/>
    <n v="0.5"/>
    <n v="9175"/>
    <n v="4587.5"/>
    <n v="1"/>
    <n v="0"/>
  </r>
  <r>
    <s v="ONO"/>
    <s v="Ontario Sales"/>
    <x v="16"/>
    <x v="8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52"/>
    <x v="0"/>
    <n v="1"/>
    <n v="1"/>
    <n v="1"/>
    <n v="1"/>
    <n v="0"/>
    <n v="0"/>
    <n v="7350"/>
    <n v="0"/>
    <n v="7350"/>
    <n v="0"/>
    <n v="0"/>
    <n v="0"/>
    <n v="7350"/>
    <n v="2500"/>
    <n v="1"/>
    <n v="1"/>
    <n v="7350"/>
    <n v="7350"/>
    <n v="1"/>
    <n v="0"/>
  </r>
  <r>
    <s v="ONO"/>
    <s v="Ontario Sales"/>
    <x v="16"/>
    <x v="5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"/>
    <x v="90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7"/>
    <x v="7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7"/>
    <x v="38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7"/>
    <x v="39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7"/>
    <x v="40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7"/>
    <x v="130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7"/>
    <x v="43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162"/>
    <x v="4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16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146"/>
    <x v="4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147"/>
    <x v="4"/>
    <n v="1"/>
    <n v="1"/>
    <n v="1"/>
    <n v="1"/>
    <n v="0"/>
    <n v="0"/>
    <n v="7200"/>
    <n v="0"/>
    <n v="7200"/>
    <n v="0"/>
    <n v="0"/>
    <n v="0"/>
    <n v="7200"/>
    <n v="2500"/>
    <n v="1"/>
    <n v="1"/>
    <n v="7200"/>
    <n v="7200"/>
    <n v="1"/>
    <n v="0"/>
  </r>
  <r>
    <s v="ONO"/>
    <s v="Ontario Sales"/>
    <x v="127"/>
    <x v="77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1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23"/>
    <x v="4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2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8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136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2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28"/>
    <x v="4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34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3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74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7"/>
    <x v="44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4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5"/>
    <x v="99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5"/>
    <x v="18"/>
    <x v="0"/>
    <n v="1"/>
    <n v="1"/>
    <n v="1"/>
    <n v="1"/>
    <n v="0"/>
    <n v="0"/>
    <n v="10480"/>
    <n v="480"/>
    <n v="10000"/>
    <n v="0"/>
    <n v="0"/>
    <n v="0"/>
    <n v="10000"/>
    <n v="4000"/>
    <n v="1"/>
    <n v="1"/>
    <n v="10000"/>
    <n v="10000"/>
    <n v="1"/>
    <n v="0"/>
  </r>
  <r>
    <s v="ONO"/>
    <s v="Ontario Sales"/>
    <x v="165"/>
    <x v="19"/>
    <x v="0"/>
    <n v="1"/>
    <n v="1"/>
    <n v="1"/>
    <n v="1"/>
    <n v="0"/>
    <n v="0"/>
    <n v="13480"/>
    <n v="480"/>
    <n v="13000"/>
    <n v="0"/>
    <n v="0"/>
    <n v="0"/>
    <n v="13000"/>
    <n v="4000"/>
    <n v="1"/>
    <n v="1"/>
    <n v="13000"/>
    <n v="13000"/>
    <n v="1"/>
    <n v="0"/>
  </r>
  <r>
    <s v="ONO"/>
    <s v="Ontario Sales"/>
    <x v="18"/>
    <x v="110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11"/>
    <x v="0"/>
    <n v="0"/>
    <n v="0"/>
    <n v="0"/>
    <n v="0"/>
    <n v="0"/>
    <n v="0"/>
    <n v="0"/>
    <n v="0"/>
    <n v="0"/>
    <n v="-9662"/>
    <n v="0"/>
    <n v="-9662"/>
    <n v="-9662"/>
    <n v="-2500"/>
    <n v="-1"/>
    <n v="0"/>
    <n v="9662"/>
    <n v="0"/>
    <n v="0"/>
    <n v="1"/>
  </r>
  <r>
    <s v="ONO"/>
    <s v="Ontario Sales"/>
    <x v="18"/>
    <x v="61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9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63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76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34"/>
    <x v="0"/>
    <n v="1"/>
    <n v="1"/>
    <n v="1"/>
    <n v="1"/>
    <n v="0"/>
    <n v="0"/>
    <n v="13480"/>
    <n v="480"/>
    <n v="13000"/>
    <n v="0"/>
    <n v="0"/>
    <n v="0"/>
    <n v="13000"/>
    <n v="4000"/>
    <n v="1"/>
    <n v="1"/>
    <n v="13000"/>
    <n v="13000"/>
    <n v="1"/>
    <n v="0"/>
  </r>
  <r>
    <s v="ONO"/>
    <s v="Ontario Sales"/>
    <x v="18"/>
    <x v="62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68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8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66"/>
    <x v="0"/>
    <n v="2"/>
    <n v="2"/>
    <n v="2"/>
    <n v="2"/>
    <n v="0"/>
    <n v="0"/>
    <n v="10010"/>
    <n v="0"/>
    <n v="10010"/>
    <n v="0"/>
    <n v="0"/>
    <n v="0"/>
    <n v="10010"/>
    <n v="2500"/>
    <n v="1"/>
    <n v="0.5"/>
    <n v="10010"/>
    <n v="5005"/>
    <n v="1"/>
    <n v="0"/>
  </r>
  <r>
    <s v="ONO"/>
    <s v="Ontario Sales"/>
    <x v="18"/>
    <x v="147"/>
    <x v="0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85"/>
    <x v="0"/>
    <n v="0"/>
    <n v="0"/>
    <n v="0"/>
    <n v="0"/>
    <n v="0"/>
    <n v="0"/>
    <n v="0"/>
    <n v="0"/>
    <n v="0"/>
    <n v="-9179"/>
    <n v="0"/>
    <n v="-9179"/>
    <n v="-9179"/>
    <n v="-2500"/>
    <n v="-1"/>
    <n v="0"/>
    <n v="9179"/>
    <n v="0"/>
    <n v="0"/>
    <n v="1"/>
  </r>
  <r>
    <s v="ONO"/>
    <s v="Ontario Sales"/>
    <x v="18"/>
    <x v="149"/>
    <x v="0"/>
    <n v="1"/>
    <n v="1"/>
    <n v="1"/>
    <n v="1"/>
    <n v="0"/>
    <n v="0"/>
    <n v="8180"/>
    <n v="0"/>
    <n v="8180"/>
    <n v="0"/>
    <n v="0"/>
    <n v="0"/>
    <n v="8180"/>
    <n v="9278"/>
    <n v="1"/>
    <n v="1"/>
    <n v="8180"/>
    <n v="8180"/>
    <n v="1"/>
    <n v="0"/>
  </r>
  <r>
    <s v="ONO"/>
    <s v="Ontario Sales"/>
    <x v="18"/>
    <x v="6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94"/>
    <x v="0"/>
    <n v="3"/>
    <n v="2"/>
    <n v="2"/>
    <n v="2"/>
    <n v="0"/>
    <n v="0"/>
    <n v="7229"/>
    <n v="0"/>
    <n v="7229"/>
    <n v="0"/>
    <n v="0"/>
    <n v="0"/>
    <n v="7229"/>
    <n v="6367"/>
    <n v="1"/>
    <n v="0.5"/>
    <n v="7229"/>
    <n v="3614.5"/>
    <n v="1"/>
    <n v="0"/>
  </r>
  <r>
    <s v="ONO"/>
    <s v="Ontario Sales"/>
    <x v="18"/>
    <x v="117"/>
    <x v="0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18"/>
    <x v="0"/>
    <n v="2"/>
    <n v="2"/>
    <n v="2"/>
    <n v="2"/>
    <n v="0"/>
    <n v="0"/>
    <n v="9662"/>
    <n v="0"/>
    <n v="9662"/>
    <n v="0"/>
    <n v="0"/>
    <n v="0"/>
    <n v="9662"/>
    <n v="2500"/>
    <n v="1"/>
    <n v="0.5"/>
    <n v="9662"/>
    <n v="4831"/>
    <n v="1"/>
    <n v="0"/>
  </r>
  <r>
    <s v="ONO"/>
    <s v="Ontario Sales"/>
    <x v="18"/>
    <x v="121"/>
    <x v="0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32"/>
    <x v="0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22"/>
    <x v="0"/>
    <n v="4"/>
    <n v="4"/>
    <n v="2"/>
    <n v="2"/>
    <n v="0"/>
    <n v="0"/>
    <n v="7200"/>
    <n v="0"/>
    <n v="7200"/>
    <n v="0"/>
    <n v="0"/>
    <n v="0"/>
    <n v="7200"/>
    <n v="2500"/>
    <n v="1"/>
    <n v="0.5"/>
    <n v="7200"/>
    <n v="3600"/>
    <n v="1"/>
    <n v="0"/>
  </r>
  <r>
    <s v="ONO"/>
    <s v="Ontario Sales"/>
    <x v="18"/>
    <x v="151"/>
    <x v="0"/>
    <n v="2"/>
    <n v="1"/>
    <n v="1"/>
    <n v="1"/>
    <n v="0"/>
    <n v="1"/>
    <n v="15489"/>
    <n v="855"/>
    <n v="14634"/>
    <n v="0"/>
    <n v="0"/>
    <n v="0"/>
    <n v="14634"/>
    <n v="14690"/>
    <n v="1"/>
    <n v="1"/>
    <n v="14634"/>
    <n v="14634"/>
    <n v="1"/>
    <n v="0"/>
  </r>
  <r>
    <s v="ONO"/>
    <s v="Ontario Sales"/>
    <x v="18"/>
    <x v="70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0"/>
    <x v="0"/>
    <n v="2"/>
    <n v="2"/>
    <n v="2"/>
    <n v="2"/>
    <n v="0"/>
    <n v="0"/>
    <n v="9179"/>
    <n v="0"/>
    <n v="9179"/>
    <n v="0"/>
    <n v="0"/>
    <n v="0"/>
    <n v="9179"/>
    <n v="2500"/>
    <n v="1"/>
    <n v="0.5"/>
    <n v="9179"/>
    <n v="4589.5"/>
    <n v="1"/>
    <n v="0"/>
  </r>
  <r>
    <s v="ONO"/>
    <s v="Ontario Sales"/>
    <x v="18"/>
    <x v="12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43"/>
    <x v="0"/>
    <n v="0"/>
    <n v="0"/>
    <n v="0"/>
    <n v="0"/>
    <n v="0"/>
    <n v="0"/>
    <n v="7209"/>
    <n v="0"/>
    <n v="7209"/>
    <n v="0"/>
    <n v="0"/>
    <n v="0"/>
    <n v="7209"/>
    <n v="6367"/>
    <n v="1"/>
    <n v="0"/>
    <n v="7209"/>
    <n v="0"/>
    <n v="1"/>
    <n v="0"/>
  </r>
  <r>
    <s v="ONO"/>
    <s v="Ontario Sales"/>
    <x v="18"/>
    <x v="13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25"/>
    <x v="0"/>
    <n v="6"/>
    <n v="3"/>
    <n v="1"/>
    <n v="0"/>
    <n v="0"/>
    <n v="2"/>
    <n v="9260"/>
    <n v="0"/>
    <n v="9260"/>
    <n v="0"/>
    <n v="0"/>
    <n v="0"/>
    <n v="9260"/>
    <n v="3000"/>
    <n v="1"/>
    <n v="0"/>
    <n v="9260"/>
    <n v="0"/>
    <n v="1"/>
    <n v="0"/>
  </r>
  <r>
    <s v="ONO"/>
    <s v="Ontario Sales"/>
    <x v="18"/>
    <x v="12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6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1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2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7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5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6"/>
    <x v="0"/>
    <n v="2"/>
    <n v="2"/>
    <n v="1"/>
    <n v="1"/>
    <n v="0"/>
    <n v="0"/>
    <n v="12930"/>
    <n v="517"/>
    <n v="12413"/>
    <n v="0"/>
    <n v="0"/>
    <n v="0"/>
    <n v="12413"/>
    <n v="10777"/>
    <n v="1"/>
    <n v="1"/>
    <n v="12413"/>
    <n v="12413"/>
    <n v="1"/>
    <n v="0"/>
  </r>
  <r>
    <s v="ONO"/>
    <s v="Ontario Sales"/>
    <x v="18"/>
    <x v="77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65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78"/>
    <x v="0"/>
    <n v="1"/>
    <n v="1"/>
    <n v="1"/>
    <n v="1"/>
    <n v="0"/>
    <n v="0"/>
    <n v="13514"/>
    <n v="481"/>
    <n v="13033"/>
    <n v="0"/>
    <n v="0"/>
    <n v="0"/>
    <n v="13033"/>
    <n v="7867"/>
    <n v="1"/>
    <n v="1"/>
    <n v="13033"/>
    <n v="13033"/>
    <n v="1"/>
    <n v="0"/>
  </r>
  <r>
    <s v="ONO"/>
    <s v="Ontario Sales"/>
    <x v="18"/>
    <x v="18"/>
    <x v="0"/>
    <n v="2"/>
    <n v="2"/>
    <n v="1"/>
    <n v="1"/>
    <n v="0"/>
    <n v="0"/>
    <n v="12060"/>
    <n v="482"/>
    <n v="11578"/>
    <n v="0"/>
    <n v="0"/>
    <n v="0"/>
    <n v="11578"/>
    <n v="11734"/>
    <n v="1"/>
    <n v="1"/>
    <n v="11578"/>
    <n v="11578"/>
    <n v="1"/>
    <n v="0"/>
  </r>
  <r>
    <s v="ONO"/>
    <s v="Ontario Sales"/>
    <x v="18"/>
    <x v="19"/>
    <x v="0"/>
    <n v="1"/>
    <n v="1"/>
    <n v="1"/>
    <n v="1"/>
    <n v="0"/>
    <n v="0"/>
    <n v="13140"/>
    <n v="526"/>
    <n v="12614"/>
    <n v="0"/>
    <n v="0"/>
    <n v="0"/>
    <n v="12614"/>
    <n v="11746"/>
    <n v="1"/>
    <n v="1"/>
    <n v="12614"/>
    <n v="12614"/>
    <n v="1"/>
    <n v="0"/>
  </r>
  <r>
    <s v="ONO"/>
    <s v="Ontario Sales"/>
    <x v="18"/>
    <x v="105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20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21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22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23"/>
    <x v="0"/>
    <n v="2"/>
    <n v="2"/>
    <n v="1"/>
    <n v="1"/>
    <n v="0"/>
    <n v="0"/>
    <n v="12882"/>
    <n v="0"/>
    <n v="12882"/>
    <n v="0"/>
    <n v="0"/>
    <n v="0"/>
    <n v="12882"/>
    <n v="7367"/>
    <n v="1"/>
    <n v="1"/>
    <n v="12882"/>
    <n v="12882"/>
    <n v="1"/>
    <n v="0"/>
  </r>
  <r>
    <s v="ONO"/>
    <s v="Ontario Sales"/>
    <x v="18"/>
    <x v="15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8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24"/>
    <x v="0"/>
    <n v="0"/>
    <n v="0"/>
    <n v="0"/>
    <n v="0"/>
    <n v="0"/>
    <n v="0"/>
    <n v="13200"/>
    <n v="480"/>
    <n v="12720"/>
    <n v="0"/>
    <n v="0"/>
    <n v="0"/>
    <n v="12720"/>
    <n v="4000"/>
    <n v="1"/>
    <n v="0"/>
    <n v="12720"/>
    <n v="0"/>
    <n v="1"/>
    <n v="0"/>
  </r>
  <r>
    <s v="ONO"/>
    <s v="Ontario Sales"/>
    <x v="18"/>
    <x v="81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37"/>
    <x v="0"/>
    <n v="1"/>
    <n v="1"/>
    <n v="1"/>
    <n v="1"/>
    <n v="0"/>
    <n v="0"/>
    <n v="11807"/>
    <n v="484"/>
    <n v="11323"/>
    <n v="0"/>
    <n v="0"/>
    <n v="0"/>
    <n v="11323"/>
    <n v="17051"/>
    <n v="1"/>
    <n v="1"/>
    <n v="11323"/>
    <n v="11323"/>
    <n v="1"/>
    <n v="0"/>
  </r>
  <r>
    <s v="ONO"/>
    <s v="Ontario Sales"/>
    <x v="18"/>
    <x v="26"/>
    <x v="0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27"/>
    <x v="0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28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29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30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31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8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32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3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3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3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3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36"/>
    <x v="0"/>
    <n v="2"/>
    <n v="2"/>
    <n v="1"/>
    <n v="1"/>
    <n v="0"/>
    <n v="0"/>
    <n v="9175"/>
    <n v="0"/>
    <n v="9175"/>
    <n v="0"/>
    <n v="0"/>
    <n v="0"/>
    <n v="9175"/>
    <n v="2500"/>
    <n v="1"/>
    <n v="1"/>
    <n v="9175"/>
    <n v="9175"/>
    <n v="1"/>
    <n v="0"/>
  </r>
  <r>
    <s v="ONO"/>
    <s v="Ontario Sales"/>
    <x v="18"/>
    <x v="37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72"/>
    <x v="0"/>
    <n v="0"/>
    <n v="0"/>
    <n v="0"/>
    <n v="0"/>
    <n v="0"/>
    <n v="0"/>
    <n v="0"/>
    <n v="0"/>
    <n v="0"/>
    <n v="-12371"/>
    <n v="-630"/>
    <n v="-11741"/>
    <n v="-11741"/>
    <n v="-13190"/>
    <n v="-1"/>
    <n v="0"/>
    <n v="11741"/>
    <n v="0"/>
    <n v="0"/>
    <n v="1"/>
  </r>
  <r>
    <s v="ONO"/>
    <s v="Ontario Sales"/>
    <x v="18"/>
    <x v="12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39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40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3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41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42"/>
    <x v="0"/>
    <n v="3"/>
    <n v="3"/>
    <n v="3"/>
    <n v="3"/>
    <n v="0"/>
    <n v="0"/>
    <n v="12371"/>
    <n v="630"/>
    <n v="11741"/>
    <n v="0"/>
    <n v="0"/>
    <n v="0"/>
    <n v="11741"/>
    <n v="13190"/>
    <n v="1"/>
    <n v="0.3333"/>
    <n v="11741"/>
    <n v="3913.67"/>
    <n v="1"/>
    <n v="0"/>
  </r>
  <r>
    <s v="ONO"/>
    <s v="Ontario Sales"/>
    <x v="18"/>
    <x v="43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9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4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6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84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89"/>
    <x v="0"/>
    <n v="0"/>
    <n v="0"/>
    <n v="0"/>
    <n v="0"/>
    <n v="0"/>
    <n v="0"/>
    <n v="0"/>
    <n v="0"/>
    <n v="0"/>
    <n v="-7369"/>
    <n v="0"/>
    <n v="-7369"/>
    <n v="-7369"/>
    <n v="-6367"/>
    <n v="-1"/>
    <n v="0"/>
    <n v="7369"/>
    <n v="0"/>
    <n v="0"/>
    <n v="1"/>
  </r>
  <r>
    <s v="ONO"/>
    <s v="Ontario Sales"/>
    <x v="18"/>
    <x v="48"/>
    <x v="0"/>
    <n v="3"/>
    <n v="2"/>
    <n v="2"/>
    <n v="2"/>
    <n v="0"/>
    <n v="1"/>
    <n v="18150"/>
    <n v="2250"/>
    <n v="15900"/>
    <n v="0"/>
    <n v="0"/>
    <n v="0"/>
    <n v="15900"/>
    <n v="5000"/>
    <n v="1"/>
    <n v="0.5"/>
    <n v="15900"/>
    <n v="7950"/>
    <n v="1"/>
    <n v="0"/>
  </r>
  <r>
    <s v="ONO"/>
    <s v="Ontario Sales"/>
    <x v="18"/>
    <x v="159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8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160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5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8"/>
    <x v="53"/>
    <x v="0"/>
    <n v="4"/>
    <n v="4"/>
    <n v="2"/>
    <n v="2"/>
    <n v="0"/>
    <n v="0"/>
    <n v="11744"/>
    <n v="0"/>
    <n v="11744"/>
    <n v="0"/>
    <n v="0"/>
    <n v="0"/>
    <n v="11744"/>
    <n v="4940"/>
    <n v="1"/>
    <n v="0.5"/>
    <n v="11744"/>
    <n v="5872"/>
    <n v="1"/>
    <n v="0"/>
  </r>
  <r>
    <s v="ONO"/>
    <s v="Ontario Sales"/>
    <x v="18"/>
    <x v="55"/>
    <x v="0"/>
    <n v="1"/>
    <n v="1"/>
    <n v="1"/>
    <n v="1"/>
    <n v="0"/>
    <n v="0"/>
    <n v="10460"/>
    <n v="0"/>
    <n v="10460"/>
    <n v="0"/>
    <n v="0"/>
    <n v="0"/>
    <n v="10460"/>
    <n v="7345"/>
    <n v="1"/>
    <n v="1"/>
    <n v="10460"/>
    <n v="10460"/>
    <n v="1"/>
    <n v="0"/>
  </r>
  <r>
    <s v="ONO"/>
    <s v="Ontario Sales"/>
    <x v="18"/>
    <x v="56"/>
    <x v="0"/>
    <n v="3"/>
    <n v="3"/>
    <n v="3"/>
    <n v="3"/>
    <n v="0"/>
    <n v="0"/>
    <n v="7369"/>
    <n v="0"/>
    <n v="7369"/>
    <n v="0"/>
    <n v="0"/>
    <n v="0"/>
    <n v="7369"/>
    <n v="6367"/>
    <n v="1"/>
    <n v="0.3333"/>
    <n v="7369"/>
    <n v="2456.33"/>
    <n v="1"/>
    <n v="0"/>
  </r>
  <r>
    <s v="ONO"/>
    <s v="Ontario Sales"/>
    <x v="18"/>
    <x v="9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99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1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7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15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15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16"/>
    <x v="3"/>
    <n v="5"/>
    <n v="3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16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2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2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1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28"/>
    <x v="3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5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1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8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34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6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1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6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8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6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6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9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4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4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1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1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18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21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3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22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5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7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33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26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4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6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6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6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7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2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2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2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25"/>
    <x v="2"/>
    <n v="0"/>
    <n v="0"/>
    <n v="0"/>
    <n v="0"/>
    <n v="0"/>
    <n v="0"/>
    <n v="8358"/>
    <n v="300"/>
    <n v="8058"/>
    <n v="0"/>
    <n v="0"/>
    <n v="0"/>
    <n v="8058"/>
    <n v="2500"/>
    <n v="1"/>
    <n v="0"/>
    <n v="8058"/>
    <n v="0"/>
    <n v="1"/>
    <n v="0"/>
  </r>
  <r>
    <s v="ONO"/>
    <s v="Ontario Sales"/>
    <x v="130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3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3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80"/>
    <x v="2"/>
    <n v="5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8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32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3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7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2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3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6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44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8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45"/>
    <x v="2"/>
    <n v="5"/>
    <n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4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1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8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5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86"/>
    <x v="2"/>
    <n v="3"/>
    <n v="3"/>
    <n v="2"/>
    <n v="2"/>
    <n v="0"/>
    <n v="0"/>
    <n v="9175"/>
    <n v="0"/>
    <n v="9175"/>
    <n v="0"/>
    <n v="0"/>
    <n v="0"/>
    <n v="9175"/>
    <n v="2500"/>
    <n v="1"/>
    <n v="0.5"/>
    <n v="9175"/>
    <n v="4587.5"/>
    <n v="1"/>
    <n v="0"/>
  </r>
  <r>
    <s v="ONO"/>
    <s v="Ontario Sales"/>
    <x v="130"/>
    <x v="16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5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0"/>
    <x v="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7"/>
    <x v="4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9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76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88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66"/>
    <x v="4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6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11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11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12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1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12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9"/>
    <x v="4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5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2"/>
    <x v="3"/>
    <n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6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1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14"/>
    <x v="3"/>
    <n v="2"/>
    <n v="2"/>
    <n v="2"/>
    <n v="2"/>
    <n v="0"/>
    <n v="0"/>
    <n v="7200"/>
    <n v="0"/>
    <n v="7200"/>
    <n v="0"/>
    <n v="0"/>
    <n v="0"/>
    <n v="7200"/>
    <n v="2500"/>
    <n v="1"/>
    <n v="0.5"/>
    <n v="7200"/>
    <n v="3600"/>
    <n v="1"/>
    <n v="0"/>
  </r>
  <r>
    <s v="ONO"/>
    <s v="Ontario Sales"/>
    <x v="132"/>
    <x v="1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1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52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70"/>
    <x v="3"/>
    <n v="4"/>
    <n v="4"/>
    <n v="2"/>
    <n v="2"/>
    <n v="0"/>
    <n v="0"/>
    <n v="19950"/>
    <n v="900"/>
    <n v="19050"/>
    <n v="0"/>
    <n v="0"/>
    <n v="0"/>
    <n v="19050"/>
    <n v="5000"/>
    <n v="1"/>
    <n v="0.5"/>
    <n v="19050"/>
    <n v="9525"/>
    <n v="1"/>
    <n v="0"/>
  </r>
  <r>
    <s v="ONO"/>
    <s v="Ontario Sales"/>
    <x v="132"/>
    <x v="10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4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7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0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2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8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2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29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32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3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3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3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3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5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27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72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3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73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2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7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3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44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6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8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4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4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49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16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5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55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2"/>
    <x v="56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3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3"/>
    <x v="7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3"/>
    <x v="7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3"/>
    <x v="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3"/>
    <x v="1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58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2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3"/>
    <x v="3"/>
    <n v="1"/>
    <n v="1"/>
    <n v="1"/>
    <n v="1"/>
    <n v="0"/>
    <n v="0"/>
    <n v="9909"/>
    <n v="0"/>
    <n v="9909"/>
    <n v="0"/>
    <n v="0"/>
    <n v="0"/>
    <n v="9909"/>
    <n v="11690"/>
    <n v="1"/>
    <n v="1"/>
    <n v="9909"/>
    <n v="9909"/>
    <n v="1"/>
    <n v="0"/>
  </r>
  <r>
    <s v="ONO"/>
    <s v="Ontario Sales"/>
    <x v="134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8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5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61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65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6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6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1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4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9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2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2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70"/>
    <x v="3"/>
    <n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2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25"/>
    <x v="3"/>
    <n v="6"/>
    <n v="5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4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0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2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24"/>
    <x v="3"/>
    <n v="0"/>
    <n v="0"/>
    <n v="0"/>
    <n v="0"/>
    <n v="0"/>
    <n v="0"/>
    <n v="10900"/>
    <n v="450"/>
    <n v="10450"/>
    <n v="0"/>
    <n v="0"/>
    <n v="0"/>
    <n v="10450"/>
    <n v="2500"/>
    <n v="1"/>
    <n v="0"/>
    <n v="10450"/>
    <n v="0"/>
    <n v="1"/>
    <n v="0"/>
  </r>
  <r>
    <s v="ONO"/>
    <s v="Ontario Sales"/>
    <x v="134"/>
    <x v="26"/>
    <x v="3"/>
    <n v="0"/>
    <n v="0"/>
    <n v="0"/>
    <n v="0"/>
    <n v="0"/>
    <n v="0"/>
    <n v="8360"/>
    <n v="300"/>
    <n v="8060"/>
    <n v="0"/>
    <n v="0"/>
    <n v="0"/>
    <n v="8060"/>
    <n v="2500"/>
    <n v="1"/>
    <n v="0"/>
    <n v="8060"/>
    <n v="0"/>
    <n v="1"/>
    <n v="0"/>
  </r>
  <r>
    <s v="ONO"/>
    <s v="Ontario Sales"/>
    <x v="134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7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0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8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15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5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4"/>
    <x v="9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58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10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112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6"/>
    <x v="4"/>
    <n v="8"/>
    <n v="8"/>
    <n v="7"/>
    <n v="7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65"/>
    <x v="4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3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130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42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43"/>
    <x v="4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166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97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5"/>
    <x v="4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6"/>
    <x v="1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6"/>
    <x v="1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9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7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0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2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2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3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2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29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3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3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3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7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74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3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4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4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4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8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4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8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51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86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16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7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8"/>
    <x v="99"/>
    <x v="4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8"/>
    <x v="76"/>
    <x v="4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8"/>
    <x v="134"/>
    <x v="4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8"/>
    <x v="16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8"/>
    <x v="77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8"/>
    <x v="78"/>
    <x v="4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8"/>
    <x v="1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8"/>
    <x v="19"/>
    <x v="4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8"/>
    <x v="83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8"/>
    <x v="31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8"/>
    <x v="80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8"/>
    <x v="32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66"/>
    <x v="134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52"/>
    <x v="1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0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5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3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12"/>
    <x v="3"/>
    <n v="1"/>
    <n v="1"/>
    <n v="1"/>
    <n v="1"/>
    <n v="0"/>
    <n v="0"/>
    <n v="10338"/>
    <n v="300"/>
    <n v="10038"/>
    <n v="0"/>
    <n v="0"/>
    <n v="0"/>
    <n v="10038"/>
    <n v="2500"/>
    <n v="1"/>
    <n v="1"/>
    <n v="10038"/>
    <n v="10038"/>
    <n v="1"/>
    <n v="0"/>
  </r>
  <r>
    <s v="ONO"/>
    <s v="Ontario Sales"/>
    <x v="139"/>
    <x v="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6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4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94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19"/>
    <x v="3"/>
    <n v="1"/>
    <n v="1"/>
    <n v="1"/>
    <n v="1"/>
    <n v="0"/>
    <n v="0"/>
    <n v="7000"/>
    <n v="0"/>
    <n v="7000"/>
    <n v="0"/>
    <n v="0"/>
    <n v="0"/>
    <n v="7000"/>
    <n v="2500"/>
    <n v="1"/>
    <n v="1"/>
    <n v="7000"/>
    <n v="7000"/>
    <n v="1"/>
    <n v="0"/>
  </r>
  <r>
    <s v="ONO"/>
    <s v="Ontario Sales"/>
    <x v="139"/>
    <x v="132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2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2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44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7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2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5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2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8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2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2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31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3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7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0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43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4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4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1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8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51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5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5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ONO"/>
    <s v="Ontario Sales"/>
    <x v="139"/>
    <x v="9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13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65"/>
    <x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18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149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11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12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12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125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12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1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7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1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7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2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18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0"/>
    <x v="42"/>
    <x v="0"/>
    <n v="1"/>
    <n v="1"/>
    <n v="1"/>
    <n v="1"/>
    <n v="0"/>
    <n v="0"/>
    <n v="9970"/>
    <n v="0"/>
    <n v="9970"/>
    <n v="0"/>
    <n v="0"/>
    <n v="0"/>
    <n v="9970"/>
    <n v="6854"/>
    <n v="1"/>
    <n v="1"/>
    <n v="9970"/>
    <n v="9970"/>
    <n v="1"/>
    <n v="0"/>
  </r>
  <r>
    <s v="PCR"/>
    <s v="Palm Canyon"/>
    <x v="0"/>
    <x v="44"/>
    <x v="0"/>
    <n v="0"/>
    <n v="0"/>
    <n v="0"/>
    <n v="0"/>
    <n v="0"/>
    <n v="0"/>
    <n v="0"/>
    <n v="0"/>
    <n v="0"/>
    <n v="-9970"/>
    <n v="0"/>
    <n v="-9970"/>
    <n v="-9970"/>
    <n v="-6854"/>
    <n v="-1"/>
    <n v="0"/>
    <n v="9970"/>
    <n v="0"/>
    <n v="0"/>
    <n v="1"/>
  </r>
  <r>
    <s v="PCR"/>
    <s v="Palm Canyon"/>
    <x v="1"/>
    <x v="61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"/>
    <x v="7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"/>
    <x v="3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"/>
    <x v="4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"/>
    <x v="4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67"/>
    <x v="12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8"/>
    <x v="76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8"/>
    <x v="13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5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6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66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147"/>
    <x v="0"/>
    <n v="0"/>
    <n v="0"/>
    <n v="0"/>
    <n v="0"/>
    <n v="0"/>
    <n v="0"/>
    <n v="11500"/>
    <n v="680"/>
    <n v="10820"/>
    <n v="0"/>
    <n v="0"/>
    <n v="0"/>
    <n v="10820"/>
    <n v="16101"/>
    <n v="1"/>
    <n v="0"/>
    <n v="10820"/>
    <n v="0"/>
    <n v="1"/>
    <n v="0"/>
  </r>
  <r>
    <s v="PCR"/>
    <s v="Palm Canyon"/>
    <x v="9"/>
    <x v="18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18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1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190"/>
    <x v="0"/>
    <n v="1"/>
    <n v="1"/>
    <n v="1"/>
    <n v="1"/>
    <n v="0"/>
    <n v="0"/>
    <n v="9610"/>
    <n v="630"/>
    <n v="8980"/>
    <n v="0"/>
    <n v="0"/>
    <n v="0"/>
    <n v="8980"/>
    <n v="2500"/>
    <n v="1"/>
    <n v="1"/>
    <n v="8980"/>
    <n v="8980"/>
    <n v="1"/>
    <n v="0"/>
  </r>
  <r>
    <s v="PCR"/>
    <s v="Palm Canyon"/>
    <x v="9"/>
    <x v="125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18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81"/>
    <x v="0"/>
    <n v="1"/>
    <n v="1"/>
    <n v="1"/>
    <n v="1"/>
    <n v="0"/>
    <n v="0"/>
    <n v="13185"/>
    <n v="540"/>
    <n v="12645"/>
    <n v="0"/>
    <n v="0"/>
    <n v="0"/>
    <n v="12645"/>
    <n v="4500"/>
    <n v="1"/>
    <n v="1"/>
    <n v="12645"/>
    <n v="12645"/>
    <n v="1"/>
    <n v="0"/>
  </r>
  <r>
    <s v="PCR"/>
    <s v="Palm Canyon"/>
    <x v="9"/>
    <x v="29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7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74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9"/>
    <x v="42"/>
    <x v="0"/>
    <n v="2"/>
    <n v="2"/>
    <n v="2"/>
    <n v="2"/>
    <n v="0"/>
    <n v="0"/>
    <n v="13480"/>
    <n v="600"/>
    <n v="12880"/>
    <n v="0"/>
    <n v="0"/>
    <n v="0"/>
    <n v="12880"/>
    <n v="4000"/>
    <n v="1"/>
    <n v="0.5"/>
    <n v="12880"/>
    <n v="6440"/>
    <n v="1"/>
    <n v="0"/>
  </r>
  <r>
    <s v="PCR"/>
    <s v="Palm Canyon"/>
    <x v="9"/>
    <x v="43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13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67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117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12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18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12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126"/>
    <x v="0"/>
    <n v="1"/>
    <n v="1"/>
    <n v="1"/>
    <n v="1"/>
    <n v="0"/>
    <n v="0"/>
    <n v="12980"/>
    <n v="600"/>
    <n v="12380"/>
    <n v="0"/>
    <n v="0"/>
    <n v="0"/>
    <n v="12380"/>
    <n v="4000"/>
    <n v="1"/>
    <n v="1"/>
    <n v="12380"/>
    <n v="12380"/>
    <n v="1"/>
    <n v="0"/>
  </r>
  <r>
    <s v="PCR"/>
    <s v="Palm Canyon"/>
    <x v="11"/>
    <x v="1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104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95"/>
    <x v="0"/>
    <n v="1"/>
    <n v="1"/>
    <n v="1"/>
    <n v="1"/>
    <n v="0"/>
    <n v="0"/>
    <n v="14550"/>
    <n v="522"/>
    <n v="14028"/>
    <n v="0"/>
    <n v="0"/>
    <n v="0"/>
    <n v="14028"/>
    <n v="14645"/>
    <n v="1"/>
    <n v="1"/>
    <n v="14028"/>
    <n v="14028"/>
    <n v="1"/>
    <n v="0"/>
  </r>
  <r>
    <s v="PCR"/>
    <s v="Palm Canyon"/>
    <x v="11"/>
    <x v="1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77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19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19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21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2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1"/>
    <x v="7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4"/>
    <x v="7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4"/>
    <x v="117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4"/>
    <x v="7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4"/>
    <x v="12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4"/>
    <x v="19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4"/>
    <x v="3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6"/>
    <x v="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6"/>
    <x v="67"/>
    <x v="0"/>
    <n v="1"/>
    <n v="1"/>
    <n v="1"/>
    <n v="1"/>
    <n v="0"/>
    <n v="0"/>
    <n v="16827"/>
    <n v="735"/>
    <n v="16092"/>
    <n v="0"/>
    <n v="0"/>
    <n v="0"/>
    <n v="16092"/>
    <n v="22880"/>
    <n v="1"/>
    <n v="1"/>
    <n v="16092"/>
    <n v="16092"/>
    <n v="1"/>
    <n v="0"/>
  </r>
  <r>
    <s v="PCR"/>
    <s v="Palm Canyon"/>
    <x v="16"/>
    <x v="117"/>
    <x v="0"/>
    <n v="1"/>
    <n v="1"/>
    <n v="1"/>
    <n v="1"/>
    <n v="0"/>
    <n v="0"/>
    <n v="0"/>
    <n v="0"/>
    <n v="0"/>
    <n v="-15350"/>
    <n v="-750"/>
    <n v="-14600"/>
    <n v="-14600"/>
    <n v="-10800"/>
    <n v="-1"/>
    <n v="-1"/>
    <n v="14600"/>
    <n v="-14600"/>
    <n v="0"/>
    <n v="1"/>
  </r>
  <r>
    <s v="PCR"/>
    <s v="Palm Canyon"/>
    <x v="16"/>
    <x v="18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6"/>
    <x v="125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6"/>
    <x v="126"/>
    <x v="0"/>
    <n v="2"/>
    <n v="1"/>
    <n v="1"/>
    <n v="1"/>
    <n v="0"/>
    <n v="1"/>
    <n v="15350"/>
    <n v="750"/>
    <n v="14600"/>
    <n v="0"/>
    <n v="0"/>
    <n v="0"/>
    <n v="14600"/>
    <n v="10800"/>
    <n v="1"/>
    <n v="1"/>
    <n v="14600"/>
    <n v="14600"/>
    <n v="1"/>
    <n v="0"/>
  </r>
  <r>
    <s v="PCR"/>
    <s v="Palm Canyon"/>
    <x v="16"/>
    <x v="17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6"/>
    <x v="13"/>
    <x v="0"/>
    <n v="1"/>
    <n v="1"/>
    <n v="1"/>
    <n v="1"/>
    <n v="0"/>
    <n v="0"/>
    <n v="35950"/>
    <n v="3692"/>
    <n v="32258"/>
    <n v="0"/>
    <n v="0"/>
    <n v="0"/>
    <n v="32258"/>
    <n v="14845"/>
    <n v="1"/>
    <n v="1"/>
    <n v="32258"/>
    <n v="32258"/>
    <n v="1"/>
    <n v="0"/>
  </r>
  <r>
    <s v="PCR"/>
    <s v="Palm Canyon"/>
    <x v="16"/>
    <x v="1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6"/>
    <x v="2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6"/>
    <x v="7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6"/>
    <x v="75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6"/>
    <x v="3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6"/>
    <x v="8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17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76"/>
    <x v="0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134"/>
    <x v="0"/>
    <n v="2"/>
    <n v="2"/>
    <n v="2"/>
    <n v="2"/>
    <n v="0"/>
    <n v="0"/>
    <n v="11001"/>
    <n v="0"/>
    <n v="11001"/>
    <n v="0"/>
    <n v="0"/>
    <n v="0"/>
    <n v="11001"/>
    <n v="11689"/>
    <n v="1"/>
    <n v="0.5"/>
    <n v="11001"/>
    <n v="5500.5"/>
    <n v="1"/>
    <n v="0"/>
  </r>
  <r>
    <s v="PCR"/>
    <s v="Palm Canyon"/>
    <x v="18"/>
    <x v="63"/>
    <x v="0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9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88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6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67"/>
    <x v="0"/>
    <n v="1"/>
    <n v="1"/>
    <n v="1"/>
    <n v="1"/>
    <n v="0"/>
    <n v="0"/>
    <n v="23936"/>
    <n v="1251"/>
    <n v="22685"/>
    <n v="0"/>
    <n v="0"/>
    <n v="0"/>
    <n v="22685"/>
    <n v="14778"/>
    <n v="1"/>
    <n v="1"/>
    <n v="22685"/>
    <n v="22685"/>
    <n v="1"/>
    <n v="0"/>
  </r>
  <r>
    <s v="PCR"/>
    <s v="Palm Canyon"/>
    <x v="18"/>
    <x v="18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142"/>
    <x v="0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70"/>
    <x v="0"/>
    <n v="1"/>
    <n v="1"/>
    <n v="1"/>
    <n v="1"/>
    <n v="0"/>
    <n v="0"/>
    <n v="10278"/>
    <n v="0"/>
    <n v="10278"/>
    <n v="0"/>
    <n v="0"/>
    <n v="0"/>
    <n v="10278"/>
    <n v="17007"/>
    <n v="1"/>
    <n v="1"/>
    <n v="10278"/>
    <n v="10278"/>
    <n v="1"/>
    <n v="0"/>
  </r>
  <r>
    <s v="PCR"/>
    <s v="Palm Canyon"/>
    <x v="18"/>
    <x v="12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1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9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16"/>
    <x v="0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7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1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2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16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PCR"/>
    <s v="Palm Canyon"/>
    <x v="18"/>
    <x v="4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0"/>
    <x v="134"/>
    <x v="0"/>
    <n v="1"/>
    <n v="1"/>
    <n v="1"/>
    <n v="1"/>
    <n v="0"/>
    <n v="0"/>
    <n v="12500"/>
    <n v="480"/>
    <n v="12020"/>
    <n v="0"/>
    <n v="0"/>
    <n v="0"/>
    <n v="12020"/>
    <n v="4000"/>
    <n v="1"/>
    <n v="1"/>
    <n v="12020"/>
    <n v="12020"/>
    <n v="1"/>
    <n v="0"/>
  </r>
  <r>
    <s v="RBR"/>
    <s v="Riviera Beach And Spa Resort"/>
    <x v="0"/>
    <x v="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0"/>
    <x v="7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0"/>
    <x v="2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0"/>
    <x v="3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0"/>
    <x v="40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0"/>
    <x v="16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"/>
    <x v="14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"/>
    <x v="11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"/>
    <x v="121"/>
    <x v="0"/>
    <n v="1"/>
    <n v="1"/>
    <n v="1"/>
    <n v="1"/>
    <n v="0"/>
    <n v="0"/>
    <n v="5750"/>
    <n v="0"/>
    <n v="5750"/>
    <n v="0"/>
    <n v="0"/>
    <n v="0"/>
    <n v="5750"/>
    <n v="9234"/>
    <n v="1"/>
    <n v="1"/>
    <n v="5750"/>
    <n v="5750"/>
    <n v="1"/>
    <n v="0"/>
  </r>
  <r>
    <s v="RBR"/>
    <s v="Riviera Beach And Spa Resort"/>
    <x v="1"/>
    <x v="12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"/>
    <x v="125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"/>
    <x v="38"/>
    <x v="0"/>
    <n v="1"/>
    <n v="1"/>
    <n v="1"/>
    <n v="1"/>
    <n v="0"/>
    <n v="0"/>
    <n v="8000"/>
    <n v="0"/>
    <n v="8000"/>
    <n v="0"/>
    <n v="0"/>
    <n v="0"/>
    <n v="8000"/>
    <n v="2500"/>
    <n v="1"/>
    <n v="1"/>
    <n v="8000"/>
    <n v="8000"/>
    <n v="1"/>
    <n v="0"/>
  </r>
  <r>
    <s v="RBR"/>
    <s v="Riviera Beach And Spa Resort"/>
    <x v="5"/>
    <x v="80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5"/>
    <x v="3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6"/>
    <x v="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8"/>
    <x v="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8"/>
    <x v="2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8"/>
    <x v="4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3"/>
    <x v="0"/>
    <n v="2"/>
    <n v="2"/>
    <n v="2"/>
    <n v="2"/>
    <n v="0"/>
    <n v="0"/>
    <n v="7826"/>
    <n v="0"/>
    <n v="7826"/>
    <n v="0"/>
    <n v="0"/>
    <n v="0"/>
    <n v="7826"/>
    <n v="2500"/>
    <n v="1"/>
    <n v="0.5"/>
    <n v="7826"/>
    <n v="3913"/>
    <n v="1"/>
    <n v="0"/>
  </r>
  <r>
    <s v="RBR"/>
    <s v="Riviera Beach And Spa Resort"/>
    <x v="9"/>
    <x v="4"/>
    <x v="0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5"/>
    <x v="0"/>
    <n v="2"/>
    <n v="2"/>
    <n v="1"/>
    <n v="1"/>
    <n v="0"/>
    <n v="0"/>
    <n v="6790"/>
    <n v="0"/>
    <n v="6790"/>
    <n v="-7826"/>
    <n v="0"/>
    <n v="-7826"/>
    <n v="-1036"/>
    <n v="3845"/>
    <n v="0"/>
    <n v="0"/>
    <n v="0"/>
    <n v="-1036"/>
    <n v="1"/>
    <n v="1"/>
  </r>
  <r>
    <s v="RBR"/>
    <s v="Riviera Beach And Spa Resort"/>
    <x v="9"/>
    <x v="6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9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121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122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7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1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125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12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23"/>
    <x v="0"/>
    <n v="3"/>
    <n v="2"/>
    <n v="2"/>
    <n v="2"/>
    <n v="0"/>
    <n v="0"/>
    <n v="5055"/>
    <n v="0"/>
    <n v="5055"/>
    <n v="0"/>
    <n v="0"/>
    <n v="0"/>
    <n v="5055"/>
    <n v="5845"/>
    <n v="1"/>
    <n v="0.5"/>
    <n v="5055"/>
    <n v="2527.5"/>
    <n v="1"/>
    <n v="0"/>
  </r>
  <r>
    <s v="RBR"/>
    <s v="Riviera Beach And Spa Resort"/>
    <x v="9"/>
    <x v="25"/>
    <x v="0"/>
    <n v="2"/>
    <n v="1"/>
    <n v="1"/>
    <n v="1"/>
    <n v="0"/>
    <n v="1"/>
    <n v="6093"/>
    <n v="0"/>
    <n v="6093"/>
    <n v="0"/>
    <n v="0"/>
    <n v="0"/>
    <n v="6093"/>
    <n v="6822"/>
    <n v="1"/>
    <n v="1"/>
    <n v="6093"/>
    <n v="6093"/>
    <n v="1"/>
    <n v="0"/>
  </r>
  <r>
    <s v="RBR"/>
    <s v="Riviera Beach And Spa Resort"/>
    <x v="9"/>
    <x v="10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33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35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3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73"/>
    <x v="0"/>
    <n v="1"/>
    <n v="1"/>
    <n v="1"/>
    <n v="1"/>
    <n v="0"/>
    <n v="0"/>
    <n v="8975"/>
    <n v="0"/>
    <n v="8975"/>
    <n v="0"/>
    <n v="0"/>
    <n v="0"/>
    <n v="8975"/>
    <n v="2500"/>
    <n v="1"/>
    <n v="1"/>
    <n v="8975"/>
    <n v="8975"/>
    <n v="1"/>
    <n v="0"/>
  </r>
  <r>
    <s v="RBR"/>
    <s v="Riviera Beach And Spa Resort"/>
    <x v="9"/>
    <x v="75"/>
    <x v="0"/>
    <n v="0"/>
    <n v="0"/>
    <n v="0"/>
    <n v="0"/>
    <n v="0"/>
    <n v="0"/>
    <n v="0"/>
    <n v="0"/>
    <n v="0"/>
    <n v="-8975"/>
    <n v="0"/>
    <n v="-8975"/>
    <n v="-8975"/>
    <n v="-2500"/>
    <n v="-1"/>
    <n v="0"/>
    <n v="8975"/>
    <n v="0"/>
    <n v="0"/>
    <n v="1"/>
  </r>
  <r>
    <s v="RBR"/>
    <s v="Riviera Beach And Spa Resort"/>
    <x v="9"/>
    <x v="48"/>
    <x v="0"/>
    <n v="3"/>
    <n v="2"/>
    <n v="1"/>
    <n v="1"/>
    <n v="0"/>
    <n v="1"/>
    <n v="6753"/>
    <n v="0"/>
    <n v="6753"/>
    <n v="0"/>
    <n v="0"/>
    <n v="0"/>
    <n v="6753"/>
    <n v="6828"/>
    <n v="1"/>
    <n v="1"/>
    <n v="6753"/>
    <n v="6753"/>
    <n v="1"/>
    <n v="0"/>
  </r>
  <r>
    <s v="RBR"/>
    <s v="Riviera Beach And Spa Resort"/>
    <x v="9"/>
    <x v="4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193"/>
    <x v="0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51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86"/>
    <x v="0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5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9"/>
    <x v="56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5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59"/>
    <x v="0"/>
    <n v="1"/>
    <n v="1"/>
    <n v="1"/>
    <n v="1"/>
    <n v="0"/>
    <n v="0"/>
    <n v="6239"/>
    <n v="0"/>
    <n v="6239"/>
    <n v="0"/>
    <n v="0"/>
    <n v="0"/>
    <n v="6239"/>
    <n v="10690"/>
    <n v="1"/>
    <n v="1"/>
    <n v="6239"/>
    <n v="6239"/>
    <n v="1"/>
    <n v="0"/>
  </r>
  <r>
    <s v="RBR"/>
    <s v="Riviera Beach And Spa Resort"/>
    <x v="11"/>
    <x v="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60"/>
    <x v="0"/>
    <n v="1"/>
    <n v="1"/>
    <n v="1"/>
    <n v="1"/>
    <n v="0"/>
    <n v="0"/>
    <n v="8662"/>
    <n v="0"/>
    <n v="8662"/>
    <n v="0"/>
    <n v="0"/>
    <n v="0"/>
    <n v="8662"/>
    <n v="10712"/>
    <n v="1"/>
    <n v="1"/>
    <n v="8662"/>
    <n v="8662"/>
    <n v="1"/>
    <n v="0"/>
  </r>
  <r>
    <s v="RBR"/>
    <s v="Riviera Beach And Spa Resort"/>
    <x v="11"/>
    <x v="183"/>
    <x v="0"/>
    <n v="1"/>
    <n v="1"/>
    <n v="1"/>
    <n v="1"/>
    <n v="0"/>
    <n v="0"/>
    <n v="7350"/>
    <n v="0"/>
    <n v="7350"/>
    <n v="0"/>
    <n v="0"/>
    <n v="0"/>
    <n v="7350"/>
    <n v="2500"/>
    <n v="1"/>
    <n v="1"/>
    <n v="7350"/>
    <n v="7350"/>
    <n v="1"/>
    <n v="0"/>
  </r>
  <r>
    <s v="RBR"/>
    <s v="Riviera Beach And Spa Resort"/>
    <x v="11"/>
    <x v="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7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117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1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125"/>
    <x v="0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126"/>
    <x v="0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1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3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3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3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43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4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1"/>
    <x v="56"/>
    <x v="0"/>
    <n v="0"/>
    <n v="0"/>
    <n v="0"/>
    <n v="0"/>
    <n v="0"/>
    <n v="0"/>
    <n v="0"/>
    <n v="0"/>
    <n v="0"/>
    <n v="-7350"/>
    <n v="0"/>
    <n v="-7350"/>
    <n v="-7350"/>
    <n v="-2500"/>
    <n v="-1"/>
    <n v="0"/>
    <n v="7350"/>
    <n v="0"/>
    <n v="0"/>
    <n v="1"/>
  </r>
  <r>
    <s v="RBR"/>
    <s v="Riviera Beach And Spa Resort"/>
    <x v="14"/>
    <x v="2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3"/>
    <x v="0"/>
    <n v="1"/>
    <n v="1"/>
    <n v="1"/>
    <n v="1"/>
    <n v="0"/>
    <n v="0"/>
    <n v="8665"/>
    <n v="0"/>
    <n v="8665"/>
    <n v="0"/>
    <n v="0"/>
    <n v="0"/>
    <n v="8665"/>
    <n v="10712"/>
    <n v="1"/>
    <n v="1"/>
    <n v="8665"/>
    <n v="8665"/>
    <n v="1"/>
    <n v="0"/>
  </r>
  <r>
    <s v="RBR"/>
    <s v="Riviera Beach And Spa Resort"/>
    <x v="14"/>
    <x v="5"/>
    <x v="0"/>
    <n v="1"/>
    <n v="1"/>
    <n v="1"/>
    <n v="1"/>
    <n v="0"/>
    <n v="0"/>
    <n v="7600"/>
    <n v="0"/>
    <n v="7600"/>
    <n v="0"/>
    <n v="0"/>
    <n v="0"/>
    <n v="7600"/>
    <n v="2500"/>
    <n v="1"/>
    <n v="1"/>
    <n v="7600"/>
    <n v="7600"/>
    <n v="1"/>
    <n v="0"/>
  </r>
  <r>
    <s v="RBR"/>
    <s v="Riviera Beach And Spa Resort"/>
    <x v="14"/>
    <x v="103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67"/>
    <x v="0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7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125"/>
    <x v="0"/>
    <n v="1"/>
    <n v="1"/>
    <n v="1"/>
    <n v="1"/>
    <n v="0"/>
    <n v="0"/>
    <n v="9750"/>
    <n v="0"/>
    <n v="9750"/>
    <n v="0"/>
    <n v="0"/>
    <n v="0"/>
    <n v="9750"/>
    <n v="5911"/>
    <n v="1"/>
    <n v="1"/>
    <n v="9750"/>
    <n v="9750"/>
    <n v="1"/>
    <n v="0"/>
  </r>
  <r>
    <s v="RBR"/>
    <s v="Riviera Beach And Spa Resort"/>
    <x v="14"/>
    <x v="12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179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19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13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2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3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36"/>
    <x v="0"/>
    <n v="2"/>
    <n v="1"/>
    <n v="1"/>
    <n v="1"/>
    <n v="0"/>
    <n v="1"/>
    <n v="9175"/>
    <n v="0"/>
    <n v="9175"/>
    <n v="0"/>
    <n v="0"/>
    <n v="0"/>
    <n v="9175"/>
    <n v="2500"/>
    <n v="1"/>
    <n v="1"/>
    <n v="9175"/>
    <n v="9175"/>
    <n v="1"/>
    <n v="0"/>
  </r>
  <r>
    <s v="RBR"/>
    <s v="Riviera Beach And Spa Resort"/>
    <x v="14"/>
    <x v="75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3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4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9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98"/>
    <x v="0"/>
    <n v="0"/>
    <n v="0"/>
    <n v="0"/>
    <n v="0"/>
    <n v="0"/>
    <n v="0"/>
    <n v="0"/>
    <n v="0"/>
    <n v="0"/>
    <n v="-11779"/>
    <n v="-482"/>
    <n v="-11297"/>
    <n v="-11297"/>
    <n v="-11734"/>
    <n v="-1"/>
    <n v="0"/>
    <n v="11297"/>
    <n v="0"/>
    <n v="0"/>
    <n v="1"/>
  </r>
  <r>
    <s v="RBR"/>
    <s v="Riviera Beach And Spa Resort"/>
    <x v="14"/>
    <x v="86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4"/>
    <x v="55"/>
    <x v="0"/>
    <n v="2"/>
    <n v="1"/>
    <n v="1"/>
    <n v="1"/>
    <n v="0"/>
    <n v="0"/>
    <n v="9212"/>
    <n v="0"/>
    <n v="9212"/>
    <n v="-7600"/>
    <n v="0"/>
    <n v="-7600"/>
    <n v="1612"/>
    <n v="3867"/>
    <n v="0"/>
    <n v="0"/>
    <n v="0"/>
    <n v="1612"/>
    <n v="1"/>
    <n v="1"/>
  </r>
  <r>
    <s v="RBR"/>
    <s v="Riviera Beach And Spa Resort"/>
    <x v="14"/>
    <x v="131"/>
    <x v="0"/>
    <n v="1"/>
    <n v="1"/>
    <n v="1"/>
    <n v="1"/>
    <n v="0"/>
    <n v="0"/>
    <n v="11779"/>
    <n v="482"/>
    <n v="11297"/>
    <n v="0"/>
    <n v="0"/>
    <n v="0"/>
    <n v="11297"/>
    <n v="11734"/>
    <n v="1"/>
    <n v="1"/>
    <n v="11297"/>
    <n v="11297"/>
    <n v="1"/>
    <n v="0"/>
  </r>
  <r>
    <s v="RBR"/>
    <s v="Riviera Beach And Spa Resort"/>
    <x v="14"/>
    <x v="5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6"/>
    <x v="183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6"/>
    <x v="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6"/>
    <x v="11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6"/>
    <x v="18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6"/>
    <x v="17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6"/>
    <x v="194"/>
    <x v="0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6"/>
    <x v="1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6"/>
    <x v="2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6"/>
    <x v="3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6"/>
    <x v="5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6"/>
    <x v="57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7"/>
    <x v="6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7"/>
    <x v="39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7"/>
    <x v="178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108"/>
    <x v="0"/>
    <n v="0"/>
    <n v="0"/>
    <n v="0"/>
    <n v="0"/>
    <n v="0"/>
    <n v="0"/>
    <n v="0"/>
    <n v="0"/>
    <n v="0"/>
    <n v="-5760"/>
    <n v="0"/>
    <n v="-5760"/>
    <n v="-5760"/>
    <n v="-5845"/>
    <n v="-1"/>
    <n v="0"/>
    <n v="5760"/>
    <n v="0"/>
    <n v="0"/>
    <n v="1"/>
  </r>
  <r>
    <s v="RBR"/>
    <s v="Riviera Beach And Spa Resort"/>
    <x v="18"/>
    <x v="58"/>
    <x v="0"/>
    <n v="1"/>
    <n v="1"/>
    <n v="1"/>
    <n v="1"/>
    <n v="0"/>
    <n v="0"/>
    <n v="7625"/>
    <n v="0"/>
    <n v="7625"/>
    <n v="0"/>
    <n v="0"/>
    <n v="0"/>
    <n v="7625"/>
    <n v="2500"/>
    <n v="1"/>
    <n v="1"/>
    <n v="7625"/>
    <n v="7625"/>
    <n v="1"/>
    <n v="0"/>
  </r>
  <r>
    <s v="RBR"/>
    <s v="Riviera Beach And Spa Resort"/>
    <x v="18"/>
    <x v="195"/>
    <x v="0"/>
    <n v="1"/>
    <n v="1"/>
    <n v="1"/>
    <n v="1"/>
    <n v="0"/>
    <n v="0"/>
    <n v="5760"/>
    <n v="0"/>
    <n v="5760"/>
    <n v="0"/>
    <n v="0"/>
    <n v="0"/>
    <n v="5760"/>
    <n v="5845"/>
    <n v="1"/>
    <n v="1"/>
    <n v="5760"/>
    <n v="5760"/>
    <n v="1"/>
    <n v="0"/>
  </r>
  <r>
    <s v="RBR"/>
    <s v="Riviera Beach And Spa Resort"/>
    <x v="18"/>
    <x v="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3"/>
    <x v="0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91"/>
    <x v="0"/>
    <n v="0"/>
    <n v="0"/>
    <n v="0"/>
    <n v="0"/>
    <n v="0"/>
    <n v="0"/>
    <n v="0"/>
    <n v="0"/>
    <n v="0"/>
    <n v="-7625"/>
    <n v="0"/>
    <n v="-7625"/>
    <n v="-7625"/>
    <n v="-2500"/>
    <n v="-1"/>
    <n v="0"/>
    <n v="7625"/>
    <n v="0"/>
    <n v="0"/>
    <n v="1"/>
  </r>
  <r>
    <s v="RBR"/>
    <s v="Riviera Beach And Spa Resort"/>
    <x v="18"/>
    <x v="4"/>
    <x v="0"/>
    <n v="2"/>
    <n v="2"/>
    <n v="1"/>
    <n v="1"/>
    <n v="0"/>
    <n v="0"/>
    <n v="8350"/>
    <n v="0"/>
    <n v="8350"/>
    <n v="0"/>
    <n v="0"/>
    <n v="0"/>
    <n v="8350"/>
    <n v="2500"/>
    <n v="1"/>
    <n v="1"/>
    <n v="8350"/>
    <n v="8350"/>
    <n v="1"/>
    <n v="0"/>
  </r>
  <r>
    <s v="RBR"/>
    <s v="Riviera Beach And Spa Resort"/>
    <x v="18"/>
    <x v="5"/>
    <x v="0"/>
    <n v="2"/>
    <n v="2"/>
    <n v="2"/>
    <n v="2"/>
    <n v="0"/>
    <n v="0"/>
    <n v="4955"/>
    <n v="0"/>
    <n v="4955"/>
    <n v="0"/>
    <n v="0"/>
    <n v="0"/>
    <n v="4955"/>
    <n v="5845"/>
    <n v="1"/>
    <n v="0.5"/>
    <n v="4955"/>
    <n v="2477.5"/>
    <n v="1"/>
    <n v="0"/>
  </r>
  <r>
    <s v="RBR"/>
    <s v="Riviera Beach And Spa Resort"/>
    <x v="18"/>
    <x v="118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17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12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126"/>
    <x v="0"/>
    <n v="2"/>
    <n v="2"/>
    <n v="2"/>
    <n v="2"/>
    <n v="0"/>
    <n v="0"/>
    <n v="17950"/>
    <n v="0"/>
    <n v="17950"/>
    <n v="0"/>
    <n v="0"/>
    <n v="0"/>
    <n v="17950"/>
    <n v="28200"/>
    <n v="2"/>
    <n v="1"/>
    <n v="8975"/>
    <n v="8975"/>
    <n v="2"/>
    <n v="0"/>
  </r>
  <r>
    <s v="RBR"/>
    <s v="Riviera Beach And Spa Resort"/>
    <x v="18"/>
    <x v="13"/>
    <x v="0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18"/>
    <x v="0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23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81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25"/>
    <x v="0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80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38"/>
    <x v="0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74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44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51"/>
    <x v="0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86"/>
    <x v="0"/>
    <n v="2"/>
    <n v="1"/>
    <n v="1"/>
    <n v="1"/>
    <n v="0"/>
    <n v="0"/>
    <n v="9175"/>
    <n v="0"/>
    <n v="9175"/>
    <n v="0"/>
    <n v="0"/>
    <n v="0"/>
    <n v="9175"/>
    <n v="2500"/>
    <n v="1"/>
    <n v="1"/>
    <n v="9175"/>
    <n v="9175"/>
    <n v="1"/>
    <n v="0"/>
  </r>
  <r>
    <s v="RBR"/>
    <s v="Riviera Beach And Spa Resort"/>
    <x v="18"/>
    <x v="55"/>
    <x v="0"/>
    <n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8"/>
    <x v="56"/>
    <x v="0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9"/>
    <x v="31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9"/>
    <x v="7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RBR"/>
    <s v="Riviera Beach And Spa Resort"/>
    <x v="19"/>
    <x v="51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0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5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5"/>
    <x v="2"/>
    <n v="2"/>
    <n v="2"/>
    <n v="1"/>
    <n v="1"/>
    <n v="0"/>
    <n v="0"/>
    <n v="12240"/>
    <n v="510"/>
    <n v="11730"/>
    <n v="0"/>
    <n v="0"/>
    <n v="0"/>
    <n v="11730"/>
    <n v="3000"/>
    <n v="1"/>
    <n v="1"/>
    <n v="11730"/>
    <n v="11730"/>
    <n v="1"/>
    <n v="0"/>
  </r>
  <r>
    <s v="SVM"/>
    <s v="Scottsdale Villa Mirage - Arizona"/>
    <x v="20"/>
    <x v="8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7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8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8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66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6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1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47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6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18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2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32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70"/>
    <x v="2"/>
    <n v="2"/>
    <n v="2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20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2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3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3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40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0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6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5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9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1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1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1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1"/>
    <x v="1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1"/>
    <x v="1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2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2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2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2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2"/>
    <x v="1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2"/>
    <x v="12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2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8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9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6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5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5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6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7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54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8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8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2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28"/>
    <x v="2"/>
    <n v="6"/>
    <n v="6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3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3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8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32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3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33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0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1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51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0"/>
    <x v="5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93"/>
    <x v="2"/>
    <n v="0"/>
    <n v="0"/>
    <n v="0"/>
    <n v="0"/>
    <n v="0"/>
    <n v="0"/>
    <n v="0"/>
    <n v="0"/>
    <n v="0"/>
    <n v="-10125"/>
    <n v="-525"/>
    <n v="-9600"/>
    <n v="-9600"/>
    <n v="-2500"/>
    <n v="-1"/>
    <n v="0"/>
    <n v="9600"/>
    <n v="0"/>
    <n v="0"/>
    <n v="1"/>
  </r>
  <r>
    <s v="SVM"/>
    <s v="Scottsdale Villa Mirage - Arizona"/>
    <x v="24"/>
    <x v="1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4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6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6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6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1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47"/>
    <x v="2"/>
    <n v="1"/>
    <n v="1"/>
    <n v="0"/>
    <n v="0"/>
    <n v="0"/>
    <n v="0"/>
    <n v="10125"/>
    <n v="525"/>
    <n v="9600"/>
    <n v="0"/>
    <n v="0"/>
    <n v="0"/>
    <n v="9600"/>
    <n v="2500"/>
    <n v="1"/>
    <n v="0"/>
    <n v="9600"/>
    <n v="0"/>
    <n v="1"/>
    <n v="0"/>
  </r>
  <r>
    <s v="SVM"/>
    <s v="Scottsdale Villa Mirage - Arizona"/>
    <x v="24"/>
    <x v="148"/>
    <x v="2"/>
    <n v="3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4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4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1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1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2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3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4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7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2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2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43"/>
    <x v="2"/>
    <n v="2"/>
    <n v="2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24"/>
    <x v="1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126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4"/>
    <x v="4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0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6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5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09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1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6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8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5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6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9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63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76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45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66"/>
    <x v="2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1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4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48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17"/>
    <x v="2"/>
    <n v="2"/>
    <n v="1"/>
    <n v="1"/>
    <n v="1"/>
    <n v="0"/>
    <n v="1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25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20"/>
    <x v="2"/>
    <n v="0"/>
    <n v="0"/>
    <n v="0"/>
    <n v="0"/>
    <n v="0"/>
    <n v="0"/>
    <n v="0"/>
    <n v="0"/>
    <n v="0"/>
    <n v="-10125"/>
    <n v="-525"/>
    <n v="-9600"/>
    <n v="-9600"/>
    <n v="-2500"/>
    <n v="-1"/>
    <n v="0"/>
    <n v="9600"/>
    <n v="0"/>
    <n v="0"/>
    <n v="1"/>
  </r>
  <r>
    <s v="SVM"/>
    <s v="Scottsdale Villa Mirage - Arizona"/>
    <x v="25"/>
    <x v="13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22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7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24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2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26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6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79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5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6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7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8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9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0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2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22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3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28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30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8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3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3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71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37"/>
    <x v="2"/>
    <n v="3"/>
    <n v="0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55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7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38"/>
    <x v="2"/>
    <n v="2"/>
    <n v="2"/>
    <n v="1"/>
    <n v="1"/>
    <n v="0"/>
    <n v="0"/>
    <n v="10125"/>
    <n v="450"/>
    <n v="9675"/>
    <n v="0"/>
    <n v="0"/>
    <n v="0"/>
    <n v="9675"/>
    <n v="2500"/>
    <n v="1"/>
    <n v="1"/>
    <n v="9675"/>
    <n v="9675"/>
    <n v="1"/>
    <n v="0"/>
  </r>
  <r>
    <s v="SVM"/>
    <s v="Scottsdale Villa Mirage - Arizona"/>
    <x v="25"/>
    <x v="73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7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2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42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4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6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9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4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67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8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45"/>
    <x v="2"/>
    <n v="0"/>
    <n v="0"/>
    <n v="0"/>
    <n v="0"/>
    <n v="0"/>
    <n v="0"/>
    <n v="10225"/>
    <n v="450"/>
    <n v="9775"/>
    <n v="0"/>
    <n v="0"/>
    <n v="0"/>
    <n v="9775"/>
    <n v="2500"/>
    <n v="1"/>
    <n v="0"/>
    <n v="9775"/>
    <n v="0"/>
    <n v="1"/>
    <n v="0"/>
  </r>
  <r>
    <s v="SVM"/>
    <s v="Scottsdale Villa Mirage - Arizona"/>
    <x v="25"/>
    <x v="15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4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59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1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5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8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51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8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5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55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5"/>
    <x v="9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6"/>
    <x v="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6"/>
    <x v="6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6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6"/>
    <x v="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6"/>
    <x v="66"/>
    <x v="2"/>
    <n v="1"/>
    <n v="1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26"/>
    <x v="12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6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6"/>
    <x v="14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6"/>
    <x v="15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6"/>
    <x v="12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6"/>
    <x v="1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6"/>
    <x v="7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6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7"/>
    <x v="10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7"/>
    <x v="11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7"/>
    <x v="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7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7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7"/>
    <x v="8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7"/>
    <x v="4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7"/>
    <x v="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7"/>
    <x v="1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7"/>
    <x v="51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7"/>
    <x v="8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7"/>
    <x v="16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6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0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59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0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1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1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8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6"/>
    <x v="2"/>
    <n v="5"/>
    <n v="5"/>
    <n v="3"/>
    <n v="3"/>
    <n v="0"/>
    <n v="0"/>
    <n v="20450"/>
    <n v="900"/>
    <n v="19550"/>
    <n v="0"/>
    <n v="0"/>
    <n v="0"/>
    <n v="19550"/>
    <n v="5000"/>
    <n v="2"/>
    <n v="0.6667"/>
    <n v="9775"/>
    <n v="6516.67"/>
    <n v="2"/>
    <n v="0"/>
  </r>
  <r>
    <s v="SVM"/>
    <s v="Scottsdale Villa Mirage - Arizona"/>
    <x v="28"/>
    <x v="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9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7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6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6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6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67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4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4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18"/>
    <x v="2"/>
    <n v="8"/>
    <n v="4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1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21"/>
    <x v="2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32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4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5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2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2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3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7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4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6"/>
    <x v="2"/>
    <n v="2"/>
    <n v="1"/>
    <n v="1"/>
    <n v="1"/>
    <n v="0"/>
    <n v="0"/>
    <n v="14833"/>
    <n v="630"/>
    <n v="14203"/>
    <n v="0"/>
    <n v="0"/>
    <n v="0"/>
    <n v="14203"/>
    <n v="4000"/>
    <n v="1"/>
    <n v="1"/>
    <n v="14203"/>
    <n v="14203"/>
    <n v="1"/>
    <n v="0"/>
  </r>
  <r>
    <s v="SVM"/>
    <s v="Scottsdale Villa Mirage - Arizona"/>
    <x v="28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65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9"/>
    <x v="2"/>
    <n v="2"/>
    <n v="2"/>
    <n v="2"/>
    <n v="2"/>
    <n v="0"/>
    <n v="0"/>
    <n v="10488"/>
    <n v="450"/>
    <n v="10038"/>
    <n v="0"/>
    <n v="0"/>
    <n v="0"/>
    <n v="10038"/>
    <n v="2500"/>
    <n v="1"/>
    <n v="0.5"/>
    <n v="10038"/>
    <n v="5019"/>
    <n v="1"/>
    <n v="0"/>
  </r>
  <r>
    <s v="SVM"/>
    <s v="Scottsdale Villa Mirage - Arizona"/>
    <x v="28"/>
    <x v="105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3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2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5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2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8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38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30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8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3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3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7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7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7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2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2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4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4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1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51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8"/>
    <x v="5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8"/>
    <x v="5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8"/>
    <x v="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8"/>
    <x v="3"/>
    <x v="5"/>
    <n v="1"/>
    <n v="1"/>
    <n v="1"/>
    <n v="1"/>
    <n v="0"/>
    <n v="0"/>
    <n v="12240"/>
    <n v="510"/>
    <n v="11730"/>
    <n v="0"/>
    <n v="0"/>
    <n v="0"/>
    <n v="11730"/>
    <n v="3000"/>
    <n v="1"/>
    <n v="1"/>
    <n v="11730"/>
    <n v="11730"/>
    <n v="1"/>
    <n v="0"/>
  </r>
  <r>
    <s v="SVM"/>
    <s v="Scottsdale Villa Mirage - Arizona"/>
    <x v="168"/>
    <x v="82"/>
    <x v="5"/>
    <n v="0"/>
    <n v="0"/>
    <n v="0"/>
    <n v="0"/>
    <n v="0"/>
    <n v="0"/>
    <n v="0"/>
    <n v="0"/>
    <n v="0"/>
    <n v="-12240"/>
    <n v="-510"/>
    <n v="-11730"/>
    <n v="-11730"/>
    <n v="-3000"/>
    <n v="-1"/>
    <n v="0"/>
    <n v="11730"/>
    <n v="0"/>
    <n v="0"/>
    <n v="1"/>
  </r>
  <r>
    <s v="SVM"/>
    <s v="Scottsdale Villa Mirage - Arizona"/>
    <x v="168"/>
    <x v="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8"/>
    <x v="64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8"/>
    <x v="6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8"/>
    <x v="148"/>
    <x v="5"/>
    <n v="1"/>
    <n v="1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168"/>
    <x v="9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8"/>
    <x v="37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8"/>
    <x v="39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8"/>
    <x v="43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8"/>
    <x v="44"/>
    <x v="5"/>
    <n v="2"/>
    <n v="1"/>
    <n v="1"/>
    <n v="1"/>
    <n v="0"/>
    <n v="1"/>
    <n v="12620"/>
    <n v="450"/>
    <n v="12170"/>
    <n v="0"/>
    <n v="0"/>
    <n v="0"/>
    <n v="12170"/>
    <n v="3000"/>
    <n v="1"/>
    <n v="1"/>
    <n v="12170"/>
    <n v="12170"/>
    <n v="1"/>
    <n v="0"/>
  </r>
  <r>
    <s v="SVM"/>
    <s v="Scottsdale Villa Mirage - Arizona"/>
    <x v="29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8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8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9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76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6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1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6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9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46"/>
    <x v="3"/>
    <n v="1"/>
    <n v="1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29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6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7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64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5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20"/>
    <x v="3"/>
    <n v="1"/>
    <n v="1"/>
    <n v="1"/>
    <n v="1"/>
    <n v="0"/>
    <n v="0"/>
    <n v="14953"/>
    <n v="630"/>
    <n v="14323"/>
    <n v="0"/>
    <n v="0"/>
    <n v="0"/>
    <n v="14323"/>
    <n v="4000"/>
    <n v="1"/>
    <n v="1"/>
    <n v="14323"/>
    <n v="14323"/>
    <n v="1"/>
    <n v="0"/>
  </r>
  <r>
    <s v="SVM"/>
    <s v="Scottsdale Villa Mirage - Arizona"/>
    <x v="29"/>
    <x v="2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2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8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2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3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39"/>
    <x v="3"/>
    <n v="1"/>
    <n v="1"/>
    <n v="1"/>
    <n v="1"/>
    <n v="0"/>
    <n v="0"/>
    <n v="12490"/>
    <n v="360"/>
    <n v="12130"/>
    <n v="0"/>
    <n v="0"/>
    <n v="0"/>
    <n v="12130"/>
    <n v="3000"/>
    <n v="1"/>
    <n v="1"/>
    <n v="12130"/>
    <n v="12130"/>
    <n v="1"/>
    <n v="0"/>
  </r>
  <r>
    <s v="SVM"/>
    <s v="Scottsdale Villa Mirage - Arizona"/>
    <x v="29"/>
    <x v="35"/>
    <x v="3"/>
    <n v="4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72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2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3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43"/>
    <x v="3"/>
    <n v="1"/>
    <n v="1"/>
    <n v="1"/>
    <n v="1"/>
    <n v="0"/>
    <n v="0"/>
    <n v="10125"/>
    <n v="450"/>
    <n v="9675"/>
    <n v="0"/>
    <n v="0"/>
    <n v="0"/>
    <n v="9675"/>
    <n v="2500"/>
    <n v="1"/>
    <n v="1"/>
    <n v="9675"/>
    <n v="9675"/>
    <n v="1"/>
    <n v="0"/>
  </r>
  <r>
    <s v="SVM"/>
    <s v="Scottsdale Villa Mirage - Arizona"/>
    <x v="29"/>
    <x v="1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45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15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4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8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5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55"/>
    <x v="3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29"/>
    <x v="9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5"/>
    <x v="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5"/>
    <x v="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5"/>
    <x v="7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0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0"/>
    <x v="15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0"/>
    <x v="5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0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1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1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1"/>
    <x v="7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1"/>
    <x v="1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1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1"/>
    <x v="2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6"/>
    <x v="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4"/>
    <x v="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4"/>
    <x v="49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4"/>
    <x v="1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4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58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59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0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10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2"/>
    <x v="5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3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8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4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5"/>
    <x v="5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63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3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63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6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65"/>
    <x v="5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8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46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68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88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6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1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47"/>
    <x v="5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15"/>
    <x v="5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6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94"/>
    <x v="5"/>
    <n v="3"/>
    <n v="3"/>
    <n v="2"/>
    <n v="2"/>
    <n v="0"/>
    <n v="0"/>
    <n v="33050"/>
    <n v="1650"/>
    <n v="31400"/>
    <n v="0"/>
    <n v="0"/>
    <n v="0"/>
    <n v="31400"/>
    <n v="10000"/>
    <n v="2"/>
    <n v="1"/>
    <n v="15700"/>
    <n v="15700"/>
    <n v="2"/>
    <n v="0"/>
  </r>
  <r>
    <s v="SVM"/>
    <s v="Scottsdale Villa Mirage - Arizona"/>
    <x v="157"/>
    <x v="14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19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50"/>
    <x v="5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20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21"/>
    <x v="5"/>
    <n v="2"/>
    <n v="2"/>
    <n v="2"/>
    <n v="2"/>
    <n v="0"/>
    <n v="0"/>
    <n v="20250"/>
    <n v="1050"/>
    <n v="19200"/>
    <n v="0"/>
    <n v="0"/>
    <n v="0"/>
    <n v="19200"/>
    <n v="5000"/>
    <n v="2"/>
    <n v="1"/>
    <n v="9600"/>
    <n v="9600"/>
    <n v="2"/>
    <n v="0"/>
  </r>
  <r>
    <s v="SVM"/>
    <s v="Scottsdale Villa Mirage - Arizona"/>
    <x v="157"/>
    <x v="122"/>
    <x v="5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42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70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0"/>
    <x v="5"/>
    <n v="4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24"/>
    <x v="5"/>
    <n v="3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43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2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7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5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65"/>
    <x v="5"/>
    <n v="2"/>
    <n v="2"/>
    <n v="2"/>
    <n v="2"/>
    <n v="0"/>
    <n v="0"/>
    <n v="21450"/>
    <n v="1050"/>
    <n v="20400"/>
    <n v="0"/>
    <n v="0"/>
    <n v="0"/>
    <n v="20400"/>
    <n v="7500"/>
    <n v="1"/>
    <n v="0.5"/>
    <n v="20400"/>
    <n v="10200"/>
    <n v="1"/>
    <n v="0"/>
  </r>
  <r>
    <s v="SVM"/>
    <s v="Scottsdale Villa Mirage - Arizona"/>
    <x v="157"/>
    <x v="78"/>
    <x v="5"/>
    <n v="1"/>
    <n v="1"/>
    <n v="1"/>
    <n v="1"/>
    <n v="0"/>
    <n v="0"/>
    <n v="14957"/>
    <n v="630"/>
    <n v="14327"/>
    <n v="0"/>
    <n v="0"/>
    <n v="0"/>
    <n v="14327"/>
    <n v="4000"/>
    <n v="1"/>
    <n v="1"/>
    <n v="14327"/>
    <n v="14327"/>
    <n v="1"/>
    <n v="0"/>
  </r>
  <r>
    <s v="SVM"/>
    <s v="Scottsdale Villa Mirage - Arizona"/>
    <x v="157"/>
    <x v="17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2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5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2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81"/>
    <x v="5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36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2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29"/>
    <x v="5"/>
    <n v="2"/>
    <n v="2"/>
    <n v="2"/>
    <n v="2"/>
    <n v="0"/>
    <n v="0"/>
    <n v="14825"/>
    <n v="630"/>
    <n v="14195"/>
    <n v="0"/>
    <n v="0"/>
    <n v="0"/>
    <n v="14195"/>
    <n v="4000"/>
    <n v="1"/>
    <n v="0.5"/>
    <n v="14195"/>
    <n v="7097.5"/>
    <n v="1"/>
    <n v="0"/>
  </r>
  <r>
    <s v="SVM"/>
    <s v="Scottsdale Villa Mirage - Arizona"/>
    <x v="157"/>
    <x v="29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3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38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3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32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3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35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37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38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74"/>
    <x v="5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69"/>
    <x v="5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0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4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43"/>
    <x v="5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66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56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97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44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67"/>
    <x v="5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84"/>
    <x v="5"/>
    <n v="0"/>
    <n v="0"/>
    <n v="0"/>
    <n v="0"/>
    <n v="0"/>
    <n v="0"/>
    <n v="10125"/>
    <n v="525"/>
    <n v="9600"/>
    <n v="0"/>
    <n v="0"/>
    <n v="0"/>
    <n v="9600"/>
    <n v="2500"/>
    <n v="1"/>
    <n v="0"/>
    <n v="9600"/>
    <n v="0"/>
    <n v="1"/>
    <n v="0"/>
  </r>
  <r>
    <s v="SVM"/>
    <s v="Scottsdale Villa Mirage - Arizona"/>
    <x v="157"/>
    <x v="4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57"/>
    <x v="5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4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48"/>
    <x v="5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4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159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86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52"/>
    <x v="5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55"/>
    <x v="5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5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57"/>
    <x v="57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5"/>
    <x v="13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5"/>
    <x v="1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5"/>
    <x v="77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5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5"/>
    <x v="19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5"/>
    <x v="1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5"/>
    <x v="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5"/>
    <x v="8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5"/>
    <x v="8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6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6"/>
    <x v="16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6"/>
    <x v="1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7"/>
    <x v="11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7"/>
    <x v="1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7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7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7"/>
    <x v="7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37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1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1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1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1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10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1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22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2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8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13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3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0"/>
    <x v="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0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0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5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0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1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6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4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8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6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7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6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1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65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6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4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6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6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6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32"/>
    <x v="3"/>
    <n v="3"/>
    <n v="3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4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2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3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2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64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6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7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8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0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3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1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54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5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8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37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29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38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3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3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39"/>
    <x v="3"/>
    <n v="2"/>
    <n v="2"/>
    <n v="2"/>
    <n v="2"/>
    <n v="0"/>
    <n v="0"/>
    <n v="12245"/>
    <n v="360"/>
    <n v="11885"/>
    <n v="0"/>
    <n v="0"/>
    <n v="0"/>
    <n v="11885"/>
    <n v="3000"/>
    <n v="1"/>
    <n v="0.5"/>
    <n v="11885"/>
    <n v="5942.5"/>
    <n v="1"/>
    <n v="0"/>
  </r>
  <r>
    <s v="SVM"/>
    <s v="Scottsdale Villa Mirage - Arizona"/>
    <x v="41"/>
    <x v="33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3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7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7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3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0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4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67"/>
    <x v="3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5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4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48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5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8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16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56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5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1"/>
    <x v="9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1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1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6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41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1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32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2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2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7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3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4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67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15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3"/>
    <x v="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4"/>
    <x v="1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4"/>
    <x v="2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4"/>
    <x v="8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4"/>
    <x v="2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4"/>
    <x v="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4"/>
    <x v="1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42"/>
    <x v="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0"/>
    <x v="0"/>
    <x v="0"/>
    <n v="0"/>
    <n v="0"/>
    <n v="0"/>
    <n v="0"/>
    <n v="0"/>
    <n v="0"/>
    <n v="0"/>
    <n v="0"/>
    <n v="0"/>
    <n v="-13335"/>
    <n v="-690"/>
    <n v="-12645"/>
    <n v="-12645"/>
    <n v="-4500"/>
    <n v="-1"/>
    <n v="0"/>
    <n v="12645"/>
    <n v="0"/>
    <n v="0"/>
    <n v="1"/>
  </r>
  <r>
    <s v="SVM"/>
    <s v="Scottsdale Villa Mirage - Arizona"/>
    <x v="0"/>
    <x v="58"/>
    <x v="0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0"/>
    <x v="112"/>
    <x v="0"/>
    <n v="1"/>
    <n v="1"/>
    <n v="1"/>
    <n v="1"/>
    <n v="0"/>
    <n v="0"/>
    <n v="13335"/>
    <n v="690"/>
    <n v="12645"/>
    <n v="0"/>
    <n v="0"/>
    <n v="0"/>
    <n v="12645"/>
    <n v="4500"/>
    <n v="1"/>
    <n v="1"/>
    <n v="12645"/>
    <n v="12645"/>
    <n v="1"/>
    <n v="0"/>
  </r>
  <r>
    <s v="SVM"/>
    <s v="Scottsdale Villa Mirage - Arizona"/>
    <x v="0"/>
    <x v="145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0"/>
    <x v="15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0"/>
    <x v="127"/>
    <x v="0"/>
    <n v="0"/>
    <n v="0"/>
    <n v="0"/>
    <n v="0"/>
    <n v="0"/>
    <n v="0"/>
    <n v="13565"/>
    <n v="690"/>
    <n v="12875"/>
    <n v="0"/>
    <n v="0"/>
    <n v="0"/>
    <n v="12875"/>
    <n v="4500"/>
    <n v="1"/>
    <n v="0"/>
    <n v="12875"/>
    <n v="0"/>
    <n v="1"/>
    <n v="0"/>
  </r>
  <r>
    <s v="SVM"/>
    <s v="Scottsdale Villa Mirage - Arizona"/>
    <x v="0"/>
    <x v="97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0"/>
    <x v="44"/>
    <x v="1"/>
    <n v="1"/>
    <n v="1"/>
    <n v="1"/>
    <n v="1"/>
    <n v="0"/>
    <n v="0"/>
    <n v="9693"/>
    <n v="0"/>
    <n v="9693"/>
    <n v="0"/>
    <n v="0"/>
    <n v="0"/>
    <n v="9693"/>
    <n v="4440"/>
    <n v="1"/>
    <n v="1"/>
    <n v="9693"/>
    <n v="9693"/>
    <n v="1"/>
    <n v="0"/>
  </r>
  <r>
    <s v="SVM"/>
    <s v="Scottsdale Villa Mirage - Arizona"/>
    <x v="0"/>
    <x v="44"/>
    <x v="0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62"/>
    <x v="3"/>
    <n v="1"/>
    <n v="1"/>
    <n v="1"/>
    <n v="1"/>
    <n v="0"/>
    <n v="0"/>
    <n v="12620"/>
    <n v="600"/>
    <n v="12020"/>
    <n v="0"/>
    <n v="0"/>
    <n v="0"/>
    <n v="12020"/>
    <n v="3000"/>
    <n v="1"/>
    <n v="1"/>
    <n v="12020"/>
    <n v="12020"/>
    <n v="1"/>
    <n v="0"/>
  </r>
  <r>
    <s v="SVM"/>
    <s v="Scottsdale Villa Mirage - Arizona"/>
    <x v="46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118"/>
    <x v="3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7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1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155"/>
    <x v="3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3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4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4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1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9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6"/>
    <x v="4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58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5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10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11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161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2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2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3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15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1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7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7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3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1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16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156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9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4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15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4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4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14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8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5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7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08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62"/>
    <x v="2"/>
    <n v="6"/>
    <n v="6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0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58"/>
    <x v="2"/>
    <n v="4"/>
    <n v="4"/>
    <n v="2"/>
    <n v="2"/>
    <n v="0"/>
    <n v="0"/>
    <n v="10525"/>
    <n v="600"/>
    <n v="9925"/>
    <n v="0"/>
    <n v="0"/>
    <n v="0"/>
    <n v="9925"/>
    <n v="2500"/>
    <n v="1"/>
    <n v="0.5"/>
    <n v="9925"/>
    <n v="4962.5"/>
    <n v="1"/>
    <n v="0"/>
  </r>
  <r>
    <s v="SVM"/>
    <s v="Scottsdale Villa Mirage - Arizona"/>
    <x v="48"/>
    <x v="5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0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10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"/>
    <x v="2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2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61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11"/>
    <x v="2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8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8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12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6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6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99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7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3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6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4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68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67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14"/>
    <x v="2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47"/>
    <x v="2"/>
    <n v="3"/>
    <n v="3"/>
    <n v="3"/>
    <n v="3"/>
    <n v="0"/>
    <n v="0"/>
    <n v="18261"/>
    <n v="900"/>
    <n v="17361"/>
    <n v="0"/>
    <n v="0"/>
    <n v="0"/>
    <n v="17361"/>
    <n v="5000"/>
    <n v="1"/>
    <n v="0.3333"/>
    <n v="17361"/>
    <n v="5787"/>
    <n v="1"/>
    <n v="0"/>
  </r>
  <r>
    <s v="SVM"/>
    <s v="Scottsdale Villa Mirage - Arizona"/>
    <x v="48"/>
    <x v="14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41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18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1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21"/>
    <x v="2"/>
    <n v="6"/>
    <n v="5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2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4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70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23"/>
    <x v="2"/>
    <n v="2"/>
    <n v="2"/>
    <n v="1"/>
    <n v="1"/>
    <n v="0"/>
    <n v="0"/>
    <n v="24075"/>
    <n v="1275"/>
    <n v="22800"/>
    <n v="0"/>
    <n v="0"/>
    <n v="0"/>
    <n v="22800"/>
    <n v="7500"/>
    <n v="1"/>
    <n v="1"/>
    <n v="22800"/>
    <n v="22800"/>
    <n v="1"/>
    <n v="0"/>
  </r>
  <r>
    <s v="SVM"/>
    <s v="Scottsdale Villa Mirage - Arizona"/>
    <x v="48"/>
    <x v="1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2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2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4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64"/>
    <x v="2"/>
    <n v="8"/>
    <n v="6"/>
    <n v="4"/>
    <n v="4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7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5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6"/>
    <x v="2"/>
    <n v="6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6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0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35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2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23"/>
    <x v="2"/>
    <n v="7"/>
    <n v="6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8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8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36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37"/>
    <x v="2"/>
    <n v="5"/>
    <n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2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2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27"/>
    <x v="2"/>
    <n v="5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2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2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3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30"/>
    <x v="2"/>
    <n v="5"/>
    <n v="4"/>
    <n v="2"/>
    <n v="2"/>
    <n v="0"/>
    <n v="0"/>
    <n v="10480"/>
    <n v="300"/>
    <n v="10180"/>
    <n v="0"/>
    <n v="0"/>
    <n v="0"/>
    <n v="10180"/>
    <n v="2500"/>
    <n v="1"/>
    <n v="0.5"/>
    <n v="10180"/>
    <n v="5090"/>
    <n v="1"/>
    <n v="0"/>
  </r>
  <r>
    <s v="SVM"/>
    <s v="Scottsdale Villa Mirage - Arizona"/>
    <x v="48"/>
    <x v="8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32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33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7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3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55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2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38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73"/>
    <x v="2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7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7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3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3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01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4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43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9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4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84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57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5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4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4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48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85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5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160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52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53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54"/>
    <x v="2"/>
    <n v="1"/>
    <n v="1"/>
    <n v="1"/>
    <n v="1"/>
    <n v="0"/>
    <n v="0"/>
    <n v="10075"/>
    <n v="300"/>
    <n v="9775"/>
    <n v="0"/>
    <n v="0"/>
    <n v="0"/>
    <n v="9775"/>
    <n v="2500"/>
    <n v="1"/>
    <n v="1"/>
    <n v="9775"/>
    <n v="9775"/>
    <n v="1"/>
    <n v="0"/>
  </r>
  <r>
    <s v="SVM"/>
    <s v="Scottsdale Villa Mirage - Arizona"/>
    <x v="48"/>
    <x v="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56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5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48"/>
    <x v="9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08"/>
    <x v="5"/>
    <n v="5"/>
    <n v="3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62"/>
    <x v="5"/>
    <n v="2"/>
    <n v="2"/>
    <n v="2"/>
    <n v="2"/>
    <n v="0"/>
    <n v="0"/>
    <n v="12390"/>
    <n v="660"/>
    <n v="11730"/>
    <n v="-24300"/>
    <n v="-900"/>
    <n v="-23400"/>
    <n v="-11670"/>
    <n v="-4500"/>
    <n v="0"/>
    <n v="0"/>
    <n v="0"/>
    <n v="-5835"/>
    <n v="1"/>
    <n v="1"/>
  </r>
  <r>
    <s v="SVM"/>
    <s v="Scottsdale Villa Mirage - Arizona"/>
    <x v="169"/>
    <x v="0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5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59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10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3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61"/>
    <x v="5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87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12"/>
    <x v="5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61"/>
    <x v="5"/>
    <n v="1"/>
    <n v="1"/>
    <n v="1"/>
    <n v="1"/>
    <n v="0"/>
    <n v="0"/>
    <n v="24300"/>
    <n v="900"/>
    <n v="23400"/>
    <n v="0"/>
    <n v="0"/>
    <n v="0"/>
    <n v="23400"/>
    <n v="7500"/>
    <n v="1"/>
    <n v="1"/>
    <n v="23400"/>
    <n v="23400"/>
    <n v="1"/>
    <n v="0"/>
  </r>
  <r>
    <s v="SVM"/>
    <s v="Scottsdale Villa Mirage - Arizona"/>
    <x v="169"/>
    <x v="6"/>
    <x v="5"/>
    <n v="8"/>
    <n v="3"/>
    <n v="2"/>
    <n v="2"/>
    <n v="0"/>
    <n v="3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7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3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63"/>
    <x v="5"/>
    <n v="6"/>
    <n v="5"/>
    <n v="5"/>
    <n v="4"/>
    <n v="1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13"/>
    <x v="5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4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64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65"/>
    <x v="5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8"/>
    <x v="5"/>
    <n v="6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9"/>
    <x v="5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46"/>
    <x v="5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88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66"/>
    <x v="5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67"/>
    <x v="5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15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4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94"/>
    <x v="5"/>
    <n v="5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18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19"/>
    <x v="5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50"/>
    <x v="5"/>
    <n v="2"/>
    <n v="1"/>
    <n v="1"/>
    <n v="1"/>
    <n v="0"/>
    <n v="0"/>
    <n v="7330"/>
    <n v="150"/>
    <n v="7180"/>
    <n v="0"/>
    <n v="0"/>
    <n v="0"/>
    <n v="7180"/>
    <n v="2000"/>
    <n v="1"/>
    <n v="1"/>
    <n v="7180"/>
    <n v="7180"/>
    <n v="1"/>
    <n v="0"/>
  </r>
  <r>
    <s v="SVM"/>
    <s v="Scottsdale Villa Mirage - Arizona"/>
    <x v="169"/>
    <x v="120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21"/>
    <x v="5"/>
    <n v="2"/>
    <n v="2"/>
    <n v="2"/>
    <n v="2"/>
    <n v="0"/>
    <n v="0"/>
    <n v="16300"/>
    <n v="900"/>
    <n v="15400"/>
    <n v="0"/>
    <n v="0"/>
    <n v="0"/>
    <n v="15400"/>
    <n v="5000"/>
    <n v="1"/>
    <n v="0.5"/>
    <n v="15400"/>
    <n v="7700"/>
    <n v="1"/>
    <n v="0"/>
  </r>
  <r>
    <s v="SVM"/>
    <s v="Scottsdale Villa Mirage - Arizona"/>
    <x v="169"/>
    <x v="132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2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42"/>
    <x v="5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70"/>
    <x v="5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0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2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43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4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7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6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7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21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5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24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81"/>
    <x v="5"/>
    <n v="5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81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37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2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2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2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32"/>
    <x v="5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33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35"/>
    <x v="5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36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37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55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72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38"/>
    <x v="5"/>
    <n v="5"/>
    <n v="3"/>
    <n v="3"/>
    <n v="3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73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28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75"/>
    <x v="5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39"/>
    <x v="5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40"/>
    <x v="5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01"/>
    <x v="5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42"/>
    <x v="5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43"/>
    <x v="5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5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9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44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45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57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48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49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59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140"/>
    <x v="5"/>
    <n v="1"/>
    <n v="0"/>
    <n v="0"/>
    <n v="0"/>
    <n v="0"/>
    <n v="1"/>
    <n v="10225"/>
    <n v="450"/>
    <n v="9775"/>
    <n v="0"/>
    <n v="0"/>
    <n v="0"/>
    <n v="9775"/>
    <n v="2500"/>
    <n v="1"/>
    <n v="0"/>
    <n v="9775"/>
    <n v="0"/>
    <n v="1"/>
    <n v="0"/>
  </r>
  <r>
    <s v="SVM"/>
    <s v="Scottsdale Villa Mirage - Arizona"/>
    <x v="169"/>
    <x v="50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5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9"/>
    <x v="55"/>
    <x v="5"/>
    <n v="2"/>
    <n v="2"/>
    <n v="2"/>
    <n v="2"/>
    <n v="0"/>
    <n v="0"/>
    <n v="18300"/>
    <n v="750"/>
    <n v="17550"/>
    <n v="0"/>
    <n v="0"/>
    <n v="0"/>
    <n v="17550"/>
    <n v="5000"/>
    <n v="1"/>
    <n v="0.5"/>
    <n v="17550"/>
    <n v="8775"/>
    <n v="1"/>
    <n v="0"/>
  </r>
  <r>
    <s v="SVM"/>
    <s v="Scottsdale Villa Mirage - Arizona"/>
    <x v="169"/>
    <x v="56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0"/>
    <x v="2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0"/>
    <x v="94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0"/>
    <x v="43"/>
    <x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5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2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7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6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1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44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7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6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2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3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4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4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4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8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4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5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1"/>
    <x v="9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5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3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8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5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87"/>
    <x v="3"/>
    <n v="2"/>
    <n v="2"/>
    <n v="1"/>
    <n v="1"/>
    <n v="0"/>
    <n v="0"/>
    <n v="9325"/>
    <n v="150"/>
    <n v="9175"/>
    <n v="0"/>
    <n v="0"/>
    <n v="0"/>
    <n v="9175"/>
    <n v="2500"/>
    <n v="1"/>
    <n v="1"/>
    <n v="9175"/>
    <n v="9175"/>
    <n v="1"/>
    <n v="0"/>
  </r>
  <r>
    <s v="SVM"/>
    <s v="Scottsdale Villa Mirage - Arizona"/>
    <x v="52"/>
    <x v="61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76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34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6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9"/>
    <x v="3"/>
    <n v="2"/>
    <n v="2"/>
    <n v="2"/>
    <n v="2"/>
    <n v="0"/>
    <n v="0"/>
    <n v="12620"/>
    <n v="600"/>
    <n v="12020"/>
    <n v="0"/>
    <n v="0"/>
    <n v="0"/>
    <n v="12020"/>
    <n v="3000"/>
    <n v="1"/>
    <n v="0.5"/>
    <n v="12020"/>
    <n v="6010"/>
    <n v="1"/>
    <n v="0"/>
  </r>
  <r>
    <s v="SVM"/>
    <s v="Scottsdale Villa Mirage - Arizona"/>
    <x v="52"/>
    <x v="16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1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4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69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9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4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16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1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20"/>
    <x v="3"/>
    <n v="1"/>
    <n v="1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52"/>
    <x v="10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2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5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7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7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21"/>
    <x v="3"/>
    <n v="6"/>
    <n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2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2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81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2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28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8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3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34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7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7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7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4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42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8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4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5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48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4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14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8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8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5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55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5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5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2"/>
    <x v="90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4"/>
    <x v="6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4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4"/>
    <x v="1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4"/>
    <x v="15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4"/>
    <x v="7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4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4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4"/>
    <x v="12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59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1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2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4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8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12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61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63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1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45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6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65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68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88"/>
    <x v="3"/>
    <n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69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9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2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0"/>
    <x v="3"/>
    <n v="0"/>
    <n v="0"/>
    <n v="0"/>
    <n v="0"/>
    <n v="0"/>
    <n v="0"/>
    <n v="10125"/>
    <n v="525"/>
    <n v="9600"/>
    <n v="0"/>
    <n v="0"/>
    <n v="0"/>
    <n v="9600"/>
    <n v="2500"/>
    <n v="1"/>
    <n v="0"/>
    <n v="9600"/>
    <n v="0"/>
    <n v="1"/>
    <n v="0"/>
  </r>
  <r>
    <s v="SVM"/>
    <s v="Scottsdale Villa Mirage - Arizona"/>
    <x v="55"/>
    <x v="124"/>
    <x v="3"/>
    <n v="5"/>
    <n v="5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64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1"/>
    <x v="3"/>
    <n v="5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5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77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7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35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23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8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36"/>
    <x v="3"/>
    <n v="5"/>
    <n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3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2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2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28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38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30"/>
    <x v="3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3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8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3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34"/>
    <x v="3"/>
    <n v="1"/>
    <n v="1"/>
    <n v="1"/>
    <n v="1"/>
    <n v="0"/>
    <n v="0"/>
    <n v="14775"/>
    <n v="480"/>
    <n v="14295"/>
    <n v="0"/>
    <n v="0"/>
    <n v="0"/>
    <n v="14295"/>
    <n v="4000"/>
    <n v="1"/>
    <n v="1"/>
    <n v="14295"/>
    <n v="14295"/>
    <n v="1"/>
    <n v="0"/>
  </r>
  <r>
    <s v="SVM"/>
    <s v="Scottsdale Villa Mirage - Arizona"/>
    <x v="55"/>
    <x v="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36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3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55"/>
    <x v="3"/>
    <n v="1"/>
    <n v="1"/>
    <n v="0"/>
    <n v="0"/>
    <n v="0"/>
    <n v="0"/>
    <n v="10125"/>
    <n v="525"/>
    <n v="9600"/>
    <n v="0"/>
    <n v="0"/>
    <n v="0"/>
    <n v="9600"/>
    <n v="2500"/>
    <n v="1"/>
    <n v="0"/>
    <n v="9600"/>
    <n v="0"/>
    <n v="1"/>
    <n v="0"/>
  </r>
  <r>
    <s v="SVM"/>
    <s v="Scottsdale Villa Mirage - Arizona"/>
    <x v="55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72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38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7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7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28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29"/>
    <x v="3"/>
    <n v="1"/>
    <n v="1"/>
    <n v="1"/>
    <n v="1"/>
    <n v="0"/>
    <n v="0"/>
    <n v="18100"/>
    <n v="750"/>
    <n v="17350"/>
    <n v="0"/>
    <n v="0"/>
    <n v="0"/>
    <n v="17350"/>
    <n v="5000"/>
    <n v="1"/>
    <n v="1"/>
    <n v="17350"/>
    <n v="17350"/>
    <n v="1"/>
    <n v="0"/>
  </r>
  <r>
    <s v="SVM"/>
    <s v="Scottsdale Villa Mirage - Arizona"/>
    <x v="55"/>
    <x v="7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4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42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6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56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44"/>
    <x v="3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84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5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48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5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14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5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5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55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5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5"/>
    <x v="9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6"/>
    <x v="7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6"/>
    <x v="1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6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6"/>
    <x v="165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6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0"/>
    <x v="7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7"/>
    <x v="7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7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7"/>
    <x v="1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7"/>
    <x v="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7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7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7"/>
    <x v="16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7"/>
    <x v="7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7"/>
    <x v="10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7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7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58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2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4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1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6"/>
    <x v="5"/>
    <n v="7"/>
    <n v="2"/>
    <n v="1"/>
    <n v="1"/>
    <n v="0"/>
    <n v="4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7"/>
    <x v="5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63"/>
    <x v="5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13"/>
    <x v="5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45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6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65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46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68"/>
    <x v="5"/>
    <n v="2"/>
    <n v="2"/>
    <n v="1"/>
    <n v="1"/>
    <n v="0"/>
    <n v="0"/>
    <n v="12270"/>
    <n v="750"/>
    <n v="11520"/>
    <n v="0"/>
    <n v="0"/>
    <n v="0"/>
    <n v="11520"/>
    <n v="3000"/>
    <n v="1"/>
    <n v="1"/>
    <n v="11520"/>
    <n v="11520"/>
    <n v="1"/>
    <n v="0"/>
  </r>
  <r>
    <s v="SVM"/>
    <s v="Scottsdale Villa Mirage - Arizona"/>
    <x v="171"/>
    <x v="66"/>
    <x v="5"/>
    <n v="5"/>
    <n v="4"/>
    <n v="4"/>
    <n v="4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14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47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15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4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94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29"/>
    <x v="5"/>
    <n v="0"/>
    <n v="0"/>
    <n v="0"/>
    <n v="0"/>
    <n v="0"/>
    <n v="0"/>
    <n v="10135"/>
    <n v="300"/>
    <n v="9835"/>
    <n v="0"/>
    <n v="0"/>
    <n v="0"/>
    <n v="9835"/>
    <n v="2500"/>
    <n v="1"/>
    <n v="0"/>
    <n v="9835"/>
    <n v="0"/>
    <n v="1"/>
    <n v="0"/>
  </r>
  <r>
    <s v="SVM"/>
    <s v="Scottsdale Villa Mirage - Arizona"/>
    <x v="171"/>
    <x v="127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7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38"/>
    <x v="5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73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74"/>
    <x v="5"/>
    <n v="3"/>
    <n v="2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171"/>
    <x v="128"/>
    <x v="5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29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39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40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69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30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0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41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42"/>
    <x v="5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43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1"/>
    <x v="166"/>
    <x v="5"/>
    <n v="3"/>
    <n v="3"/>
    <n v="2"/>
    <n v="2"/>
    <n v="0"/>
    <n v="0"/>
    <n v="11274"/>
    <n v="1674"/>
    <n v="9600"/>
    <n v="0"/>
    <n v="0"/>
    <n v="0"/>
    <n v="9600"/>
    <n v="2500"/>
    <n v="1"/>
    <n v="0.5"/>
    <n v="9600"/>
    <n v="4800"/>
    <n v="1"/>
    <n v="0"/>
  </r>
  <r>
    <s v="SVM"/>
    <s v="Scottsdale Villa Mirage - Arizona"/>
    <x v="171"/>
    <x v="156"/>
    <x v="5"/>
    <n v="2"/>
    <n v="1"/>
    <n v="1"/>
    <n v="1"/>
    <n v="0"/>
    <n v="0"/>
    <n v="18261"/>
    <n v="900"/>
    <n v="17361"/>
    <n v="0"/>
    <n v="0"/>
    <n v="0"/>
    <n v="17361"/>
    <n v="5000"/>
    <n v="1"/>
    <n v="1"/>
    <n v="17361"/>
    <n v="17361"/>
    <n v="1"/>
    <n v="0"/>
  </r>
  <r>
    <s v="SVM"/>
    <s v="Scottsdale Villa Mirage - Arizona"/>
    <x v="1"/>
    <x v="88"/>
    <x v="0"/>
    <n v="1"/>
    <n v="1"/>
    <n v="1"/>
    <n v="1"/>
    <n v="0"/>
    <n v="0"/>
    <n v="9125"/>
    <n v="150"/>
    <n v="8975"/>
    <n v="0"/>
    <n v="0"/>
    <n v="0"/>
    <n v="8975"/>
    <n v="2500"/>
    <n v="1"/>
    <n v="1"/>
    <n v="8975"/>
    <n v="8975"/>
    <n v="1"/>
    <n v="0"/>
  </r>
  <r>
    <s v="SVM"/>
    <s v="Scottsdale Villa Mirage - Arizona"/>
    <x v="1"/>
    <x v="67"/>
    <x v="0"/>
    <n v="1"/>
    <n v="1"/>
    <n v="1"/>
    <n v="1"/>
    <n v="0"/>
    <n v="0"/>
    <n v="13070"/>
    <n v="750"/>
    <n v="12320"/>
    <n v="0"/>
    <n v="0"/>
    <n v="0"/>
    <n v="12320"/>
    <n v="4000"/>
    <n v="1"/>
    <n v="1"/>
    <n v="12320"/>
    <n v="12320"/>
    <n v="1"/>
    <n v="0"/>
  </r>
  <r>
    <s v="SVM"/>
    <s v="Scottsdale Villa Mirage - Arizona"/>
    <x v="59"/>
    <x v="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5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10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9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7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46"/>
    <x v="2"/>
    <n v="2"/>
    <n v="2"/>
    <n v="1"/>
    <n v="1"/>
    <n v="0"/>
    <n v="0"/>
    <n v="14510"/>
    <n v="750"/>
    <n v="13760"/>
    <n v="0"/>
    <n v="0"/>
    <n v="0"/>
    <n v="13760"/>
    <n v="4000"/>
    <n v="1"/>
    <n v="1"/>
    <n v="13760"/>
    <n v="13760"/>
    <n v="1"/>
    <n v="0"/>
  </r>
  <r>
    <s v="SVM"/>
    <s v="Scottsdale Villa Mirage - Arizona"/>
    <x v="59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68"/>
    <x v="2"/>
    <n v="0"/>
    <n v="0"/>
    <n v="0"/>
    <n v="0"/>
    <n v="0"/>
    <n v="0"/>
    <n v="0"/>
    <n v="0"/>
    <n v="0"/>
    <n v="-14510"/>
    <n v="-750"/>
    <n v="-13760"/>
    <n v="-13760"/>
    <n v="-4000"/>
    <n v="-1"/>
    <n v="0"/>
    <n v="13760"/>
    <n v="0"/>
    <n v="0"/>
    <n v="1"/>
  </r>
  <r>
    <s v="SVM"/>
    <s v="Scottsdale Villa Mirage - Arizona"/>
    <x v="59"/>
    <x v="114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15"/>
    <x v="2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4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9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17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1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4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5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2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26"/>
    <x v="2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64"/>
    <x v="0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64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2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7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4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7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7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0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2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2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2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26"/>
    <x v="2"/>
    <n v="6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28"/>
    <x v="2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29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3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3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3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3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7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5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27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74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2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7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3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0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4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6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56"/>
    <x v="2"/>
    <n v="2"/>
    <n v="1"/>
    <n v="1"/>
    <n v="0"/>
    <n v="1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45"/>
    <x v="2"/>
    <n v="2"/>
    <n v="2"/>
    <n v="1"/>
    <n v="1"/>
    <n v="0"/>
    <n v="0"/>
    <n v="10525"/>
    <n v="600"/>
    <n v="9925"/>
    <n v="0"/>
    <n v="0"/>
    <n v="0"/>
    <n v="9925"/>
    <n v="2500"/>
    <n v="1"/>
    <n v="1"/>
    <n v="9925"/>
    <n v="9925"/>
    <n v="1"/>
    <n v="0"/>
  </r>
  <r>
    <s v="SVM"/>
    <s v="Scottsdale Villa Mirage - Arizona"/>
    <x v="59"/>
    <x v="15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46"/>
    <x v="2"/>
    <n v="1"/>
    <n v="1"/>
    <n v="1"/>
    <n v="1"/>
    <n v="0"/>
    <n v="0"/>
    <n v="10525"/>
    <n v="600"/>
    <n v="9925"/>
    <n v="0"/>
    <n v="0"/>
    <n v="0"/>
    <n v="9925"/>
    <n v="2500"/>
    <n v="1"/>
    <n v="1"/>
    <n v="9925"/>
    <n v="9925"/>
    <n v="1"/>
    <n v="0"/>
  </r>
  <r>
    <s v="SVM"/>
    <s v="Scottsdale Villa Mirage - Arizona"/>
    <x v="59"/>
    <x v="4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4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160"/>
    <x v="2"/>
    <n v="3"/>
    <n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57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9"/>
    <x v="9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43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43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10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161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16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118"/>
    <x v="5"/>
    <n v="1"/>
    <n v="1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172"/>
    <x v="120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15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152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70"/>
    <x v="5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17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18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1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83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3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2"/>
    <x v="15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2"/>
    <x v="1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2"/>
    <x v="7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2"/>
    <x v="2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2"/>
    <x v="8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2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1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6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6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6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6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4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9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1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1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18"/>
    <x v="2"/>
    <n v="3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20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2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32"/>
    <x v="2"/>
    <n v="2"/>
    <n v="2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63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2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5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2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4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25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7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3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3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1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3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7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7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4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9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9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3"/>
    <x v="4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0"/>
    <x v="15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0"/>
    <x v="1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4"/>
    <x v="64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4"/>
    <x v="65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4"/>
    <x v="9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4"/>
    <x v="149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4"/>
    <x v="94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4"/>
    <x v="150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4"/>
    <x v="151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4"/>
    <x v="70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4"/>
    <x v="10"/>
    <x v="1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4"/>
    <x v="125"/>
    <x v="1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5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0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1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2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6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11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7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3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6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6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1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49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6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9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4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1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50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5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7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2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4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2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7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53"/>
    <x v="3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6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6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7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8"/>
    <x v="3"/>
    <n v="5"/>
    <n v="5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3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2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2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2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2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8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7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2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3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7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2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7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4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6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0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41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4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4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6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8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57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1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4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49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5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5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5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58"/>
    <x v="2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0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10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2"/>
    <x v="2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83"/>
    <x v="2"/>
    <n v="0"/>
    <n v="0"/>
    <n v="0"/>
    <n v="0"/>
    <n v="0"/>
    <n v="0"/>
    <n v="10225"/>
    <n v="450"/>
    <n v="9775"/>
    <n v="0"/>
    <n v="0"/>
    <n v="0"/>
    <n v="9775"/>
    <n v="2500"/>
    <n v="1"/>
    <n v="0"/>
    <n v="9775"/>
    <n v="0"/>
    <n v="1"/>
    <n v="0"/>
  </r>
  <r>
    <s v="SVM"/>
    <s v="Scottsdale Villa Mirage - Arizona"/>
    <x v="67"/>
    <x v="112"/>
    <x v="2"/>
    <n v="1"/>
    <n v="1"/>
    <n v="0"/>
    <n v="0"/>
    <n v="0"/>
    <n v="0"/>
    <n v="0"/>
    <n v="0"/>
    <n v="0"/>
    <n v="-12620"/>
    <n v="-510"/>
    <n v="-12110"/>
    <n v="-12110"/>
    <n v="-3000"/>
    <n v="-1"/>
    <n v="0"/>
    <n v="12110"/>
    <n v="0"/>
    <n v="0"/>
    <n v="1"/>
  </r>
  <r>
    <s v="SVM"/>
    <s v="Scottsdale Villa Mirage - Arizona"/>
    <x v="67"/>
    <x v="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7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3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6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4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64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1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47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4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1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69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94"/>
    <x v="2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16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2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3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7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33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25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64"/>
    <x v="2"/>
    <n v="5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2"/>
    <x v="2"/>
    <n v="6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3"/>
    <x v="2"/>
    <n v="6"/>
    <n v="6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7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53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5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7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7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7"/>
    <x v="2"/>
    <n v="3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0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3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83"/>
    <x v="2"/>
    <n v="3"/>
    <n v="2"/>
    <n v="2"/>
    <n v="2"/>
    <n v="0"/>
    <n v="1"/>
    <n v="13485"/>
    <n v="540"/>
    <n v="12945"/>
    <n v="0"/>
    <n v="0"/>
    <n v="0"/>
    <n v="12945"/>
    <n v="4500"/>
    <n v="1"/>
    <n v="0.5"/>
    <n v="12945"/>
    <n v="6472.5"/>
    <n v="1"/>
    <n v="0"/>
  </r>
  <r>
    <s v="SVM"/>
    <s v="Scottsdale Villa Mirage - Arizona"/>
    <x v="67"/>
    <x v="24"/>
    <x v="2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81"/>
    <x v="2"/>
    <n v="5"/>
    <n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3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8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34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7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7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3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7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2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7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41"/>
    <x v="2"/>
    <n v="2"/>
    <n v="2"/>
    <n v="1"/>
    <n v="1"/>
    <n v="0"/>
    <n v="0"/>
    <n v="12620"/>
    <n v="510"/>
    <n v="12110"/>
    <n v="0"/>
    <n v="0"/>
    <n v="0"/>
    <n v="12110"/>
    <n v="3000"/>
    <n v="1"/>
    <n v="1"/>
    <n v="12110"/>
    <n v="12110"/>
    <n v="1"/>
    <n v="0"/>
  </r>
  <r>
    <s v="SVM"/>
    <s v="Scottsdale Villa Mirage - Arizona"/>
    <x v="67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97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4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8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5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47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4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5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5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16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52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53"/>
    <x v="2"/>
    <n v="5"/>
    <n v="5"/>
    <n v="5"/>
    <n v="5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54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5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5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7"/>
    <x v="9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5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11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6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14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14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14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11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8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35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3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1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7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38"/>
    <x v="3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1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4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48"/>
    <x v="3"/>
    <n v="2"/>
    <n v="2"/>
    <n v="1"/>
    <n v="1"/>
    <n v="0"/>
    <n v="0"/>
    <n v="28370"/>
    <n v="1705"/>
    <n v="26665"/>
    <n v="0"/>
    <n v="0"/>
    <n v="0"/>
    <n v="26665"/>
    <n v="9000"/>
    <n v="1"/>
    <n v="1"/>
    <n v="26665"/>
    <n v="26665"/>
    <n v="1"/>
    <n v="0"/>
  </r>
  <r>
    <s v="SVM"/>
    <s v="Scottsdale Villa Mirage - Arizona"/>
    <x v="68"/>
    <x v="51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16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8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9"/>
    <x v="16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9"/>
    <x v="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9"/>
    <x v="1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9"/>
    <x v="105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9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0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62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58"/>
    <x v="3"/>
    <n v="5"/>
    <n v="4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59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09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2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3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11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4"/>
    <x v="3"/>
    <n v="1"/>
    <n v="1"/>
    <n v="1"/>
    <n v="1"/>
    <n v="0"/>
    <n v="0"/>
    <n v="10225"/>
    <n v="450"/>
    <n v="9775"/>
    <n v="0"/>
    <n v="0"/>
    <n v="0"/>
    <n v="9775"/>
    <n v="2500"/>
    <n v="1"/>
    <n v="1"/>
    <n v="9775"/>
    <n v="9775"/>
    <n v="1"/>
    <n v="0"/>
  </r>
  <r>
    <s v="SVM"/>
    <s v="Scottsdale Villa Mirage - Arizona"/>
    <x v="70"/>
    <x v="5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6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7"/>
    <x v="3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6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76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63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4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8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9"/>
    <x v="3"/>
    <n v="8"/>
    <n v="6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6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8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94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17"/>
    <x v="3"/>
    <n v="3"/>
    <n v="2"/>
    <n v="1"/>
    <n v="1"/>
    <n v="0"/>
    <n v="0"/>
    <n v="24075"/>
    <n v="1275"/>
    <n v="22800"/>
    <n v="0"/>
    <n v="0"/>
    <n v="0"/>
    <n v="22800"/>
    <n v="7500"/>
    <n v="1"/>
    <n v="1"/>
    <n v="22800"/>
    <n v="22800"/>
    <n v="1"/>
    <n v="0"/>
  </r>
  <r>
    <s v="SVM"/>
    <s v="Scottsdale Villa Mirage - Arizona"/>
    <x v="70"/>
    <x v="11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21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2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42"/>
    <x v="3"/>
    <n v="1"/>
    <n v="1"/>
    <n v="0"/>
    <n v="0"/>
    <n v="0"/>
    <n v="0"/>
    <n v="0"/>
    <n v="0"/>
    <n v="0"/>
    <n v="-24075"/>
    <n v="-1275"/>
    <n v="-22800"/>
    <n v="-22800"/>
    <n v="-7500"/>
    <n v="-1"/>
    <n v="0"/>
    <n v="22800"/>
    <n v="0"/>
    <n v="0"/>
    <n v="1"/>
  </r>
  <r>
    <s v="SVM"/>
    <s v="Scottsdale Villa Mirage - Arizona"/>
    <x v="70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7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2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3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79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4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6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77"/>
    <x v="3"/>
    <n v="5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7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8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2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21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22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23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25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80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32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39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33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35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7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3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5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2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7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38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73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74"/>
    <x v="3"/>
    <n v="5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75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40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01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4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43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66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97"/>
    <x v="3"/>
    <n v="5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6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84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45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5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5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46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47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5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1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50"/>
    <x v="3"/>
    <n v="5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85"/>
    <x v="3"/>
    <n v="5"/>
    <n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51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86"/>
    <x v="3"/>
    <n v="1"/>
    <n v="1"/>
    <n v="1"/>
    <n v="1"/>
    <n v="0"/>
    <n v="0"/>
    <n v="10225"/>
    <n v="450"/>
    <n v="9775"/>
    <n v="0"/>
    <n v="0"/>
    <n v="0"/>
    <n v="9775"/>
    <n v="2500"/>
    <n v="1"/>
    <n v="1"/>
    <n v="9775"/>
    <n v="9775"/>
    <n v="1"/>
    <n v="0"/>
  </r>
  <r>
    <s v="SVM"/>
    <s v="Scottsdale Villa Mirage - Arizona"/>
    <x v="70"/>
    <x v="16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5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5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5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0"/>
    <x v="9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08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62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0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58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5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09"/>
    <x v="5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10"/>
    <x v="5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3"/>
    <x v="5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1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7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9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76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34"/>
    <x v="5"/>
    <n v="2"/>
    <n v="2"/>
    <n v="1"/>
    <n v="1"/>
    <n v="0"/>
    <n v="0"/>
    <n v="10700"/>
    <n v="450"/>
    <n v="10250"/>
    <n v="0"/>
    <n v="0"/>
    <n v="0"/>
    <n v="10250"/>
    <n v="2500"/>
    <n v="1"/>
    <n v="1"/>
    <n v="10250"/>
    <n v="10250"/>
    <n v="1"/>
    <n v="0"/>
  </r>
  <r>
    <s v="SVM"/>
    <s v="Scottsdale Villa Mirage - Arizona"/>
    <x v="173"/>
    <x v="164"/>
    <x v="5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3"/>
    <x v="5"/>
    <n v="6"/>
    <n v="6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79"/>
    <x v="5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77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6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8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0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3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20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21"/>
    <x v="5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22"/>
    <x v="5"/>
    <n v="1"/>
    <n v="1"/>
    <n v="1"/>
    <n v="1"/>
    <n v="0"/>
    <n v="0"/>
    <n v="10663"/>
    <n v="450"/>
    <n v="10213"/>
    <n v="0"/>
    <n v="0"/>
    <n v="0"/>
    <n v="10213"/>
    <n v="2500"/>
    <n v="1"/>
    <n v="1"/>
    <n v="10213"/>
    <n v="10213"/>
    <n v="1"/>
    <n v="0"/>
  </r>
  <r>
    <s v="SVM"/>
    <s v="Scottsdale Villa Mirage - Arizona"/>
    <x v="173"/>
    <x v="23"/>
    <x v="5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5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8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24"/>
    <x v="5"/>
    <n v="5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81"/>
    <x v="5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36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37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25"/>
    <x v="5"/>
    <n v="4"/>
    <n v="4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26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28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29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3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31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3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33"/>
    <x v="5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3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35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36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27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3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28"/>
    <x v="5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29"/>
    <x v="5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7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39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69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01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01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43"/>
    <x v="5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4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57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58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4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47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4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49"/>
    <x v="5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5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5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86"/>
    <x v="5"/>
    <n v="7"/>
    <n v="6"/>
    <n v="4"/>
    <n v="4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160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5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53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54"/>
    <x v="5"/>
    <n v="6"/>
    <n v="6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3"/>
    <x v="55"/>
    <x v="5"/>
    <n v="3"/>
    <n v="3"/>
    <n v="2"/>
    <n v="2"/>
    <n v="0"/>
    <n v="0"/>
    <n v="11870"/>
    <n v="630"/>
    <n v="11240"/>
    <n v="0"/>
    <n v="0"/>
    <n v="0"/>
    <n v="11240"/>
    <n v="4000"/>
    <n v="1"/>
    <n v="0.5"/>
    <n v="11240"/>
    <n v="5620"/>
    <n v="1"/>
    <n v="0"/>
  </r>
  <r>
    <s v="SVM"/>
    <s v="Scottsdale Villa Mirage - Arizona"/>
    <x v="71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8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6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4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9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1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5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7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3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36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5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3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74"/>
    <x v="3"/>
    <n v="3"/>
    <n v="2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71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39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4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5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4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8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45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4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15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5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8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54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1"/>
    <x v="5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58"/>
    <x v="3"/>
    <n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5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3"/>
    <x v="3"/>
    <n v="3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1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61"/>
    <x v="3"/>
    <n v="2"/>
    <n v="1"/>
    <n v="0"/>
    <n v="0"/>
    <n v="0"/>
    <n v="0"/>
    <n v="0"/>
    <n v="0"/>
    <n v="0"/>
    <n v="-12620"/>
    <n v="-510"/>
    <n v="-12110"/>
    <n v="-12110"/>
    <n v="-3000"/>
    <n v="-1"/>
    <n v="0"/>
    <n v="12110"/>
    <n v="0"/>
    <n v="0"/>
    <n v="1"/>
  </r>
  <r>
    <s v="SVM"/>
    <s v="Scottsdale Villa Mirage - Arizona"/>
    <x v="72"/>
    <x v="6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7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9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63"/>
    <x v="3"/>
    <n v="2"/>
    <n v="2"/>
    <n v="1"/>
    <n v="1"/>
    <n v="0"/>
    <n v="0"/>
    <n v="12620"/>
    <n v="600"/>
    <n v="12020"/>
    <n v="0"/>
    <n v="0"/>
    <n v="0"/>
    <n v="12020"/>
    <n v="3000"/>
    <n v="1"/>
    <n v="1"/>
    <n v="12020"/>
    <n v="12020"/>
    <n v="1"/>
    <n v="0"/>
  </r>
  <r>
    <s v="SVM"/>
    <s v="Scottsdale Villa Mirage - Arizona"/>
    <x v="72"/>
    <x v="11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4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6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9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6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66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67"/>
    <x v="3"/>
    <n v="5"/>
    <n v="3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47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1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9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50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42"/>
    <x v="3"/>
    <n v="1"/>
    <n v="1"/>
    <n v="1"/>
    <n v="1"/>
    <n v="0"/>
    <n v="0"/>
    <n v="9975"/>
    <n v="37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72"/>
    <x v="15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70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3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2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26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6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3"/>
    <x v="3"/>
    <n v="3"/>
    <n v="3"/>
    <n v="1"/>
    <n v="1"/>
    <n v="0"/>
    <n v="0"/>
    <n v="10485"/>
    <n v="450"/>
    <n v="10035"/>
    <n v="0"/>
    <n v="0"/>
    <n v="0"/>
    <n v="10035"/>
    <n v="2500"/>
    <n v="1"/>
    <n v="1"/>
    <n v="10035"/>
    <n v="10035"/>
    <n v="1"/>
    <n v="0"/>
  </r>
  <r>
    <s v="SVM"/>
    <s v="Scottsdale Villa Mirage - Arizona"/>
    <x v="72"/>
    <x v="79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5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6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7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8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21"/>
    <x v="3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23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8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25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2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2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3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35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36"/>
    <x v="3"/>
    <n v="5"/>
    <n v="2"/>
    <n v="2"/>
    <n v="2"/>
    <n v="0"/>
    <n v="3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7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72"/>
    <x v="3"/>
    <n v="2"/>
    <n v="1"/>
    <n v="1"/>
    <n v="1"/>
    <n v="0"/>
    <n v="0"/>
    <n v="10125"/>
    <n v="450"/>
    <n v="9675"/>
    <n v="0"/>
    <n v="0"/>
    <n v="0"/>
    <n v="9675"/>
    <n v="2500"/>
    <n v="1"/>
    <n v="1"/>
    <n v="9675"/>
    <n v="9675"/>
    <n v="1"/>
    <n v="0"/>
  </r>
  <r>
    <s v="SVM"/>
    <s v="Scottsdale Villa Mirage - Arizona"/>
    <x v="72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28"/>
    <x v="3"/>
    <n v="0"/>
    <n v="0"/>
    <n v="0"/>
    <n v="0"/>
    <n v="0"/>
    <n v="0"/>
    <n v="0"/>
    <n v="0"/>
    <n v="0"/>
    <n v="-10125"/>
    <n v="-450"/>
    <n v="-9675"/>
    <n v="-9675"/>
    <n v="-2500"/>
    <n v="-1"/>
    <n v="0"/>
    <n v="9675"/>
    <n v="0"/>
    <n v="0"/>
    <n v="1"/>
  </r>
  <r>
    <s v="SVM"/>
    <s v="Scottsdale Villa Mirage - Arizona"/>
    <x v="72"/>
    <x v="129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7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39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4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3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4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43"/>
    <x v="3"/>
    <n v="3"/>
    <n v="2"/>
    <n v="1"/>
    <n v="1"/>
    <n v="0"/>
    <n v="0"/>
    <n v="12620"/>
    <n v="510"/>
    <n v="12110"/>
    <n v="0"/>
    <n v="0"/>
    <n v="0"/>
    <n v="12110"/>
    <n v="3000"/>
    <n v="1"/>
    <n v="1"/>
    <n v="12110"/>
    <n v="12110"/>
    <n v="1"/>
    <n v="0"/>
  </r>
  <r>
    <s v="SVM"/>
    <s v="Scottsdale Villa Mirage - Arizona"/>
    <x v="72"/>
    <x v="16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97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4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8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4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5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48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1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50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8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5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55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5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2"/>
    <x v="9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3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3"/>
    <x v="1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3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3"/>
    <x v="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3"/>
    <x v="8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3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3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3"/>
    <x v="8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3"/>
    <x v="3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3"/>
    <x v="3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3"/>
    <x v="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4"/>
    <x v="23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4"/>
    <x v="34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6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5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6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6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8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16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3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0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77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3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40"/>
    <x v="2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0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6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5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0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0"/>
    <x v="2"/>
    <n v="2"/>
    <n v="1"/>
    <n v="1"/>
    <n v="1"/>
    <n v="0"/>
    <n v="1"/>
    <n v="10225"/>
    <n v="450"/>
    <n v="9775"/>
    <n v="0"/>
    <n v="0"/>
    <n v="0"/>
    <n v="9775"/>
    <n v="2500"/>
    <n v="1"/>
    <n v="1"/>
    <n v="9775"/>
    <n v="9775"/>
    <n v="1"/>
    <n v="0"/>
  </r>
  <r>
    <s v="SVM"/>
    <s v="Scottsdale Villa Mirage - Arizona"/>
    <x v="76"/>
    <x v="58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5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1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2"/>
    <x v="2"/>
    <n v="2"/>
    <n v="2"/>
    <n v="1"/>
    <n v="1"/>
    <n v="0"/>
    <n v="0"/>
    <n v="0"/>
    <n v="0"/>
    <n v="0"/>
    <n v="-10225"/>
    <n v="-450"/>
    <n v="-9775"/>
    <n v="-9775"/>
    <n v="-2500"/>
    <n v="-1"/>
    <n v="-1"/>
    <n v="9775"/>
    <n v="-9775"/>
    <n v="0"/>
    <n v="1"/>
  </r>
  <r>
    <s v="SVM"/>
    <s v="Scottsdale Villa Mirage - Arizona"/>
    <x v="76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8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6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6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63"/>
    <x v="2"/>
    <n v="5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7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34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6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63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4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65"/>
    <x v="2"/>
    <n v="5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9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6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66"/>
    <x v="2"/>
    <n v="5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67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1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4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49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41"/>
    <x v="2"/>
    <n v="1"/>
    <n v="1"/>
    <n v="1"/>
    <n v="1"/>
    <n v="0"/>
    <n v="0"/>
    <n v="13070"/>
    <n v="750"/>
    <n v="12320"/>
    <n v="0"/>
    <n v="0"/>
    <n v="0"/>
    <n v="12320"/>
    <n v="4000"/>
    <n v="1"/>
    <n v="1"/>
    <n v="12320"/>
    <n v="12320"/>
    <n v="1"/>
    <n v="0"/>
  </r>
  <r>
    <s v="SVM"/>
    <s v="Scottsdale Villa Mirage - Arizona"/>
    <x v="76"/>
    <x v="1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1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1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2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5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70"/>
    <x v="2"/>
    <n v="5"/>
    <n v="4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3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25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26"/>
    <x v="2"/>
    <n v="6"/>
    <n v="3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7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21"/>
    <x v="2"/>
    <n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23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2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8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2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30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3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80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3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7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72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38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7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74"/>
    <x v="2"/>
    <n v="5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28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75"/>
    <x v="2"/>
    <n v="2"/>
    <n v="2"/>
    <n v="2"/>
    <n v="2"/>
    <n v="0"/>
    <n v="0"/>
    <n v="12620"/>
    <n v="510"/>
    <n v="12110"/>
    <n v="0"/>
    <n v="0"/>
    <n v="0"/>
    <n v="12110"/>
    <n v="3000"/>
    <n v="1"/>
    <n v="0.5"/>
    <n v="12110"/>
    <n v="6055"/>
    <n v="1"/>
    <n v="0"/>
  </r>
  <r>
    <s v="SVM"/>
    <s v="Scottsdale Villa Mirage - Arizona"/>
    <x v="76"/>
    <x v="39"/>
    <x v="2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6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01"/>
    <x v="2"/>
    <n v="3"/>
    <n v="3"/>
    <n v="2"/>
    <n v="2"/>
    <n v="0"/>
    <n v="0"/>
    <n v="10125"/>
    <n v="450"/>
    <n v="9675"/>
    <n v="-12620"/>
    <n v="-510"/>
    <n v="-12110"/>
    <n v="-2435"/>
    <n v="-500"/>
    <n v="0"/>
    <n v="0"/>
    <n v="0"/>
    <n v="-1217.5"/>
    <n v="1"/>
    <n v="1"/>
  </r>
  <r>
    <s v="SVM"/>
    <s v="Scottsdale Villa Mirage - Arizona"/>
    <x v="76"/>
    <x v="4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4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43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9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44"/>
    <x v="2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8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5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4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4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4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5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5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8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16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5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5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55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6"/>
    <x v="9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1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6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7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99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7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3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63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4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9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4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68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8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66"/>
    <x v="2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67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6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94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17"/>
    <x v="2"/>
    <n v="5"/>
    <n v="5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1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3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4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7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3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25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26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6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2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3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7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5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6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77"/>
    <x v="2"/>
    <n v="6"/>
    <n v="5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6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78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7"/>
    <x v="2"/>
    <n v="1"/>
    <n v="1"/>
    <n v="0"/>
    <n v="0"/>
    <n v="0"/>
    <n v="0"/>
    <n v="10230"/>
    <n v="450"/>
    <n v="9780"/>
    <n v="0"/>
    <n v="0"/>
    <n v="0"/>
    <n v="9780"/>
    <n v="2500"/>
    <n v="1"/>
    <n v="0"/>
    <n v="9780"/>
    <n v="0"/>
    <n v="1"/>
    <n v="0"/>
  </r>
  <r>
    <s v="SVM"/>
    <s v="Scottsdale Villa Mirage - Arizona"/>
    <x v="79"/>
    <x v="18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9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0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2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2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2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5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2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8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25"/>
    <x v="2"/>
    <n v="6"/>
    <n v="5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27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28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29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3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3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80"/>
    <x v="2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32"/>
    <x v="2"/>
    <n v="2"/>
    <n v="2"/>
    <n v="0"/>
    <n v="0"/>
    <n v="0"/>
    <n v="0"/>
    <n v="10230"/>
    <n v="450"/>
    <n v="9780"/>
    <n v="0"/>
    <n v="0"/>
    <n v="0"/>
    <n v="9780"/>
    <n v="2500"/>
    <n v="1"/>
    <n v="0"/>
    <n v="9780"/>
    <n v="0"/>
    <n v="1"/>
    <n v="0"/>
  </r>
  <r>
    <s v="SVM"/>
    <s v="Scottsdale Villa Mirage - Arizona"/>
    <x v="79"/>
    <x v="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36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3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2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7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3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7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7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0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4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43"/>
    <x v="2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44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16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79"/>
    <x v="5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0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0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58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2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3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61"/>
    <x v="2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4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6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7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6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6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4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6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6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4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8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66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1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6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41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16"/>
    <x v="2"/>
    <n v="1"/>
    <n v="1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80"/>
    <x v="1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2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3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70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4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3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44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6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2"/>
    <x v="2"/>
    <n v="1"/>
    <n v="1"/>
    <n v="0"/>
    <n v="0"/>
    <n v="0"/>
    <n v="0"/>
    <n v="0"/>
    <n v="0"/>
    <n v="0"/>
    <n v="-10175"/>
    <n v="-300"/>
    <n v="-9875"/>
    <n v="-9875"/>
    <n v="-2500"/>
    <n v="-1"/>
    <n v="0"/>
    <n v="9875"/>
    <n v="0"/>
    <n v="0"/>
    <n v="1"/>
  </r>
  <r>
    <s v="SVM"/>
    <s v="Scottsdale Villa Mirage - Arizona"/>
    <x v="80"/>
    <x v="1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7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5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6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6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7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05"/>
    <x v="2"/>
    <n v="2"/>
    <n v="2"/>
    <n v="1"/>
    <n v="1"/>
    <n v="0"/>
    <n v="0"/>
    <n v="10175"/>
    <n v="300"/>
    <n v="9875"/>
    <n v="0"/>
    <n v="0"/>
    <n v="0"/>
    <n v="9875"/>
    <n v="2500"/>
    <n v="1"/>
    <n v="1"/>
    <n v="9875"/>
    <n v="9875"/>
    <n v="1"/>
    <n v="0"/>
  </r>
  <r>
    <s v="SVM"/>
    <s v="Scottsdale Villa Mirage - Arizona"/>
    <x v="80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81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3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2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2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3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39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3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5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7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2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7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3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4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6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0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4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4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6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4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67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4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4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4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14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5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8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51"/>
    <x v="2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52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5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57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0"/>
    <x v="9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0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5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82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87"/>
    <x v="2"/>
    <n v="7"/>
    <n v="6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61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7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3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6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6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8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4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4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49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69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9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1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17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18"/>
    <x v="2"/>
    <n v="3"/>
    <n v="3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81"/>
    <x v="1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5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21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22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5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5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33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25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26"/>
    <x v="2"/>
    <n v="5"/>
    <n v="5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64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7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53"/>
    <x v="2"/>
    <n v="5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4"/>
    <x v="2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05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21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2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54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8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8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3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26"/>
    <x v="2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2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2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3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8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3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3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27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72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73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7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7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3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40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30"/>
    <x v="2"/>
    <n v="4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0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42"/>
    <x v="2"/>
    <n v="4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56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8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5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4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48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4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5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140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5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5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86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52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5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1"/>
    <x v="90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58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0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8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7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8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88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1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4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51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7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23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2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3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4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77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0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2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22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8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24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3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2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2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3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3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7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3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7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29"/>
    <x v="2"/>
    <n v="1"/>
    <n v="1"/>
    <n v="1"/>
    <n v="1"/>
    <n v="0"/>
    <n v="0"/>
    <n v="12120"/>
    <n v="510"/>
    <n v="11610"/>
    <n v="0"/>
    <n v="0"/>
    <n v="0"/>
    <n v="11610"/>
    <n v="3000"/>
    <n v="1"/>
    <n v="1"/>
    <n v="11610"/>
    <n v="11610"/>
    <n v="1"/>
    <n v="0"/>
  </r>
  <r>
    <s v="SVM"/>
    <s v="Scottsdale Villa Mirage - Arizona"/>
    <x v="82"/>
    <x v="7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39"/>
    <x v="2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0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4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97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4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1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4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8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5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5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2"/>
    <x v="5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4"/>
    <x v="15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4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4"/>
    <x v="81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4"/>
    <x v="35"/>
    <x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4"/>
    <x v="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0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5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09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10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61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5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1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61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7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63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6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6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46"/>
    <x v="5"/>
    <n v="2"/>
    <n v="2"/>
    <n v="1"/>
    <n v="1"/>
    <n v="0"/>
    <n v="0"/>
    <n v="32050"/>
    <n v="1650"/>
    <n v="30400"/>
    <n v="0"/>
    <n v="0"/>
    <n v="0"/>
    <n v="30400"/>
    <n v="10000"/>
    <n v="1"/>
    <n v="1"/>
    <n v="30400"/>
    <n v="30400"/>
    <n v="1"/>
    <n v="0"/>
  </r>
  <r>
    <s v="SVM"/>
    <s v="Scottsdale Villa Mirage - Arizona"/>
    <x v="174"/>
    <x v="8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6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4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49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94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1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50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20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22"/>
    <x v="5"/>
    <n v="4"/>
    <n v="1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42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52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70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0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2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3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3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2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7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42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43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56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9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4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6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5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4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159"/>
    <x v="5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55"/>
    <x v="5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5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4"/>
    <x v="5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5"/>
    <x v="2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96"/>
    <x v="5"/>
    <n v="0"/>
    <n v="0"/>
    <n v="0"/>
    <n v="0"/>
    <n v="0"/>
    <n v="0"/>
    <n v="0"/>
    <n v="0"/>
    <n v="0"/>
    <n v="-12620"/>
    <n v="-600"/>
    <n v="-12020"/>
    <n v="-12020"/>
    <n v="-3000"/>
    <n v="-1"/>
    <n v="0"/>
    <n v="12020"/>
    <n v="0"/>
    <n v="0"/>
    <n v="1"/>
  </r>
  <r>
    <s v="SVM"/>
    <s v="Scottsdale Villa Mirage - Arizona"/>
    <x v="161"/>
    <x v="108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0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58"/>
    <x v="5"/>
    <n v="6"/>
    <n v="5"/>
    <n v="3"/>
    <n v="2"/>
    <n v="0"/>
    <n v="1"/>
    <n v="10479"/>
    <n v="300"/>
    <n v="10179"/>
    <n v="0"/>
    <n v="0"/>
    <n v="0"/>
    <n v="10179"/>
    <n v="2500"/>
    <n v="1"/>
    <n v="0.5"/>
    <n v="10179"/>
    <n v="5089.5"/>
    <n v="1"/>
    <n v="0"/>
  </r>
  <r>
    <s v="SVM"/>
    <s v="Scottsdale Villa Mirage - Arizona"/>
    <x v="161"/>
    <x v="59"/>
    <x v="5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09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3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11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5"/>
    <x v="5"/>
    <n v="5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12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6"/>
    <x v="5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62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63"/>
    <x v="5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13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45"/>
    <x v="5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6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65"/>
    <x v="5"/>
    <n v="6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8"/>
    <x v="5"/>
    <n v="3"/>
    <n v="3"/>
    <n v="2"/>
    <n v="2"/>
    <n v="0"/>
    <n v="0"/>
    <n v="13070"/>
    <n v="750"/>
    <n v="12320"/>
    <n v="0"/>
    <n v="0"/>
    <n v="0"/>
    <n v="12320"/>
    <n v="4000"/>
    <n v="1"/>
    <n v="0.5"/>
    <n v="12320"/>
    <n v="6160"/>
    <n v="1"/>
    <n v="0"/>
  </r>
  <r>
    <s v="SVM"/>
    <s v="Scottsdale Villa Mirage - Arizona"/>
    <x v="161"/>
    <x v="14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6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88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66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67"/>
    <x v="5"/>
    <n v="5"/>
    <n v="4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14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47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48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1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9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18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20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21"/>
    <x v="5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42"/>
    <x v="5"/>
    <n v="2"/>
    <n v="1"/>
    <n v="1"/>
    <n v="1"/>
    <n v="0"/>
    <n v="1"/>
    <n v="24075"/>
    <n v="1275"/>
    <n v="22800"/>
    <n v="0"/>
    <n v="0"/>
    <n v="0"/>
    <n v="22800"/>
    <n v="7500"/>
    <n v="1"/>
    <n v="1"/>
    <n v="22800"/>
    <n v="22800"/>
    <n v="1"/>
    <n v="0"/>
  </r>
  <r>
    <s v="SVM"/>
    <s v="Scottsdale Villa Mirage - Arizona"/>
    <x v="161"/>
    <x v="70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0"/>
    <x v="5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3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2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25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37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5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27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7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38"/>
    <x v="5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74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28"/>
    <x v="5"/>
    <n v="2"/>
    <n v="1"/>
    <n v="0"/>
    <n v="0"/>
    <n v="0"/>
    <n v="1"/>
    <n v="12620"/>
    <n v="600"/>
    <n v="12020"/>
    <n v="0"/>
    <n v="0"/>
    <n v="0"/>
    <n v="12020"/>
    <n v="3000"/>
    <n v="1"/>
    <n v="0"/>
    <n v="12020"/>
    <n v="0"/>
    <n v="1"/>
    <n v="0"/>
  </r>
  <r>
    <s v="SVM"/>
    <s v="Scottsdale Villa Mirage - Arizona"/>
    <x v="161"/>
    <x v="12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7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39"/>
    <x v="5"/>
    <n v="4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40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30"/>
    <x v="5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01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41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43"/>
    <x v="5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66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56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97"/>
    <x v="5"/>
    <n v="2"/>
    <n v="2"/>
    <n v="2"/>
    <n v="2"/>
    <n v="0"/>
    <n v="0"/>
    <n v="10125"/>
    <n v="525"/>
    <n v="9600"/>
    <n v="0"/>
    <n v="0"/>
    <n v="0"/>
    <n v="9600"/>
    <n v="2500"/>
    <n v="1"/>
    <n v="0.5"/>
    <n v="9600"/>
    <n v="4800"/>
    <n v="1"/>
    <n v="0"/>
  </r>
  <r>
    <s v="SVM"/>
    <s v="Scottsdale Villa Mirage - Arizona"/>
    <x v="161"/>
    <x v="84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45"/>
    <x v="5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46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47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48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49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140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5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5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55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1"/>
    <x v="56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6"/>
    <x v="197"/>
    <x v="2"/>
    <n v="0"/>
    <n v="0"/>
    <n v="0"/>
    <n v="0"/>
    <n v="0"/>
    <n v="0"/>
    <n v="0"/>
    <n v="0"/>
    <n v="0"/>
    <n v="-10225"/>
    <n v="-450"/>
    <n v="-9775"/>
    <n v="-9775"/>
    <n v="-2500"/>
    <n v="-1"/>
    <n v="0"/>
    <n v="9775"/>
    <n v="0"/>
    <n v="0"/>
    <n v="1"/>
  </r>
  <r>
    <s v="SVM"/>
    <s v="Scottsdale Villa Mirage - Arizona"/>
    <x v="86"/>
    <x v="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6"/>
    <x v="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6"/>
    <x v="7"/>
    <x v="2"/>
    <n v="2"/>
    <n v="2"/>
    <n v="1"/>
    <n v="1"/>
    <n v="0"/>
    <n v="0"/>
    <n v="10225"/>
    <n v="450"/>
    <n v="9775"/>
    <n v="0"/>
    <n v="0"/>
    <n v="0"/>
    <n v="9775"/>
    <n v="2500"/>
    <n v="1"/>
    <n v="1"/>
    <n v="9775"/>
    <n v="9775"/>
    <n v="1"/>
    <n v="0"/>
  </r>
  <r>
    <s v="SVM"/>
    <s v="Scottsdale Villa Mirage - Arizona"/>
    <x v="86"/>
    <x v="73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6"/>
    <x v="7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6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5"/>
    <x v="16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7"/>
    <x v="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7"/>
    <x v="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7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7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13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164"/>
    <x v="5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11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13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79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16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1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18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19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2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22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28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13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30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80"/>
    <x v="5"/>
    <n v="5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6"/>
    <x v="32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8"/>
    <x v="3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8"/>
    <x v="3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8"/>
    <x v="7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8"/>
    <x v="39"/>
    <x v="2"/>
    <n v="1"/>
    <n v="1"/>
    <n v="1"/>
    <n v="1"/>
    <n v="0"/>
    <n v="0"/>
    <n v="7978"/>
    <n v="300"/>
    <n v="7678"/>
    <n v="0"/>
    <n v="0"/>
    <n v="0"/>
    <n v="7678"/>
    <n v="2500"/>
    <n v="1"/>
    <n v="1"/>
    <n v="7678"/>
    <n v="7678"/>
    <n v="1"/>
    <n v="0"/>
  </r>
  <r>
    <s v="SVM"/>
    <s v="Scottsdale Villa Mirage - Arizona"/>
    <x v="88"/>
    <x v="4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8"/>
    <x v="4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99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34"/>
    <x v="5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1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2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3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7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53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6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77"/>
    <x v="5"/>
    <n v="2"/>
    <n v="2"/>
    <n v="2"/>
    <n v="2"/>
    <n v="0"/>
    <n v="0"/>
    <n v="24900"/>
    <n v="1050"/>
    <n v="23850"/>
    <n v="0"/>
    <n v="0"/>
    <n v="0"/>
    <n v="23850"/>
    <n v="7500"/>
    <n v="1"/>
    <n v="0.5"/>
    <n v="23850"/>
    <n v="11925"/>
    <n v="1"/>
    <n v="0"/>
  </r>
  <r>
    <s v="SVM"/>
    <s v="Scottsdale Villa Mirage - Arizona"/>
    <x v="177"/>
    <x v="165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7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7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8"/>
    <x v="5"/>
    <n v="6"/>
    <n v="5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3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8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24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81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37"/>
    <x v="5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2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28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2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3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31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13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7"/>
    <x v="3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8"/>
    <x v="13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8"/>
    <x v="1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8"/>
    <x v="17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8"/>
    <x v="2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2"/>
    <x v="1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82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4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8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3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167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45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158"/>
    <x v="5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4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140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50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8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160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52"/>
    <x v="5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5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56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57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5"/>
    <x v="90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9"/>
    <x v="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9"/>
    <x v="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9"/>
    <x v="3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9"/>
    <x v="3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9"/>
    <x v="7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9"/>
    <x v="3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9"/>
    <x v="4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9"/>
    <x v="4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99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7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134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79"/>
    <x v="5"/>
    <n v="4"/>
    <n v="1"/>
    <n v="1"/>
    <n v="1"/>
    <n v="0"/>
    <n v="3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16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77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16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78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1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1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1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21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22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9"/>
    <x v="80"/>
    <x v="5"/>
    <n v="4"/>
    <n v="3"/>
    <n v="2"/>
    <n v="2"/>
    <n v="0"/>
    <n v="0"/>
    <n v="12240"/>
    <n v="510"/>
    <n v="11730"/>
    <n v="0"/>
    <n v="0"/>
    <n v="0"/>
    <n v="11730"/>
    <n v="3000"/>
    <n v="1"/>
    <n v="0.5"/>
    <n v="11730"/>
    <n v="5865"/>
    <n v="1"/>
    <n v="0"/>
  </r>
  <r>
    <s v="SVM"/>
    <s v="Scottsdale Villa Mirage - Arizona"/>
    <x v="6"/>
    <x v="6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6"/>
    <x v="39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16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10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161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66"/>
    <x v="5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114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150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120"/>
    <x v="5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121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70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10"/>
    <x v="5"/>
    <n v="2"/>
    <n v="1"/>
    <n v="1"/>
    <n v="0"/>
    <n v="1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71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74"/>
    <x v="5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12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40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4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97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4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0"/>
    <x v="46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"/>
    <x v="58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"/>
    <x v="13"/>
    <x v="0"/>
    <n v="0"/>
    <n v="0"/>
    <n v="0"/>
    <n v="0"/>
    <n v="0"/>
    <n v="0"/>
    <n v="9325"/>
    <n v="150"/>
    <n v="9175"/>
    <n v="0"/>
    <n v="0"/>
    <n v="0"/>
    <n v="9175"/>
    <n v="2500"/>
    <n v="1"/>
    <n v="0"/>
    <n v="9175"/>
    <n v="0"/>
    <n v="1"/>
    <n v="0"/>
  </r>
  <r>
    <s v="SVM"/>
    <s v="Scottsdale Villa Mirage - Arizona"/>
    <x v="8"/>
    <x v="73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"/>
    <x v="39"/>
    <x v="1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"/>
    <x v="41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8"/>
    <x v="53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"/>
    <x v="0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"/>
    <x v="58"/>
    <x v="0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"/>
    <x v="14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"/>
    <x v="8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"/>
    <x v="114"/>
    <x v="0"/>
    <n v="0"/>
    <n v="0"/>
    <n v="0"/>
    <n v="0"/>
    <n v="0"/>
    <n v="0"/>
    <n v="8760"/>
    <n v="150"/>
    <n v="8610"/>
    <n v="0"/>
    <n v="0"/>
    <n v="0"/>
    <n v="8610"/>
    <n v="3000"/>
    <n v="1"/>
    <n v="0"/>
    <n v="8610"/>
    <n v="0"/>
    <n v="1"/>
    <n v="0"/>
  </r>
  <r>
    <s v="SVM"/>
    <s v="Scottsdale Villa Mirage - Arizona"/>
    <x v="9"/>
    <x v="122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"/>
    <x v="10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"/>
    <x v="126"/>
    <x v="0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0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58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5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09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"/>
    <x v="3"/>
    <n v="3"/>
    <n v="3"/>
    <n v="2"/>
    <n v="2"/>
    <n v="0"/>
    <n v="0"/>
    <n v="20450"/>
    <n v="900"/>
    <n v="19550"/>
    <n v="0"/>
    <n v="0"/>
    <n v="0"/>
    <n v="19550"/>
    <n v="5000"/>
    <n v="2"/>
    <n v="1"/>
    <n v="9775"/>
    <n v="9775"/>
    <n v="2"/>
    <n v="0"/>
  </r>
  <r>
    <s v="SVM"/>
    <s v="Scottsdale Villa Mirage - Arizona"/>
    <x v="91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5"/>
    <x v="3"/>
    <n v="4"/>
    <n v="3"/>
    <n v="2"/>
    <n v="2"/>
    <n v="0"/>
    <n v="0"/>
    <n v="18800"/>
    <n v="750"/>
    <n v="18050"/>
    <n v="-10225"/>
    <n v="-450"/>
    <n v="-9775"/>
    <n v="8275"/>
    <n v="2500"/>
    <n v="0"/>
    <n v="0"/>
    <n v="0"/>
    <n v="4137.5"/>
    <n v="1"/>
    <n v="1"/>
  </r>
  <r>
    <s v="SVM"/>
    <s v="Scottsdale Villa Mirage - Arizona"/>
    <x v="91"/>
    <x v="7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9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6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3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6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8"/>
    <x v="3"/>
    <n v="6"/>
    <n v="6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9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8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47"/>
    <x v="3"/>
    <n v="4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4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6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9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16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1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1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2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42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52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70"/>
    <x v="3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23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33"/>
    <x v="3"/>
    <n v="5"/>
    <n v="3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25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2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3"/>
    <x v="3"/>
    <n v="4"/>
    <n v="2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7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0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2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2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5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3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2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29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32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3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3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7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2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7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7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7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4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6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41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4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4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86"/>
    <x v="3"/>
    <n v="5"/>
    <n v="4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16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1"/>
    <x v="56"/>
    <x v="3"/>
    <n v="1"/>
    <n v="1"/>
    <n v="1"/>
    <n v="1"/>
    <n v="0"/>
    <n v="0"/>
    <n v="0"/>
    <n v="0"/>
    <n v="0"/>
    <n v="-18800"/>
    <n v="-750"/>
    <n v="-18050"/>
    <n v="-18050"/>
    <n v="-5000"/>
    <n v="-1"/>
    <n v="-1"/>
    <n v="18050"/>
    <n v="-18050"/>
    <n v="0"/>
    <n v="1"/>
  </r>
  <r>
    <s v="SVM"/>
    <s v="Scottsdale Villa Mirage - Arizona"/>
    <x v="181"/>
    <x v="11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48"/>
    <x v="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2"/>
    <x v="16"/>
    <x v="5"/>
    <n v="0"/>
    <n v="0"/>
    <n v="0"/>
    <n v="0"/>
    <n v="0"/>
    <n v="0"/>
    <n v="5905"/>
    <n v="0"/>
    <n v="5905"/>
    <n v="0"/>
    <n v="0"/>
    <n v="0"/>
    <n v="5905"/>
    <n v="1500"/>
    <n v="1"/>
    <n v="0"/>
    <n v="5905"/>
    <n v="0"/>
    <n v="1"/>
    <n v="0"/>
  </r>
  <r>
    <s v="SVM"/>
    <s v="Scottsdale Villa Mirage - Arizona"/>
    <x v="94"/>
    <x v="16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76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134"/>
    <x v="3"/>
    <n v="1"/>
    <n v="1"/>
    <n v="1"/>
    <n v="1"/>
    <n v="0"/>
    <n v="0"/>
    <n v="18606"/>
    <n v="750"/>
    <n v="17856"/>
    <n v="0"/>
    <n v="0"/>
    <n v="0"/>
    <n v="17856"/>
    <n v="5000"/>
    <n v="1"/>
    <n v="1"/>
    <n v="17856"/>
    <n v="17856"/>
    <n v="1"/>
    <n v="0"/>
  </r>
  <r>
    <s v="SVM"/>
    <s v="Scottsdale Villa Mirage - Arizona"/>
    <x v="94"/>
    <x v="1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1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79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15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1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16"/>
    <x v="3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16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1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10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135"/>
    <x v="3"/>
    <n v="2"/>
    <n v="2"/>
    <n v="1"/>
    <n v="1"/>
    <n v="0"/>
    <n v="0"/>
    <n v="10325"/>
    <n v="450"/>
    <n v="9875"/>
    <n v="0"/>
    <n v="0"/>
    <n v="0"/>
    <n v="9875"/>
    <n v="2500"/>
    <n v="1"/>
    <n v="1"/>
    <n v="9875"/>
    <n v="9875"/>
    <n v="1"/>
    <n v="0"/>
  </r>
  <r>
    <s v="SVM"/>
    <s v="Scottsdale Villa Mirage - Arizona"/>
    <x v="94"/>
    <x v="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2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4"/>
    <x v="3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6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63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6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8"/>
    <x v="5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146"/>
    <x v="5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16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88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67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94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11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150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120"/>
    <x v="5"/>
    <n v="1"/>
    <n v="1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183"/>
    <x v="121"/>
    <x v="5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122"/>
    <x v="5"/>
    <n v="6"/>
    <n v="3"/>
    <n v="3"/>
    <n v="3"/>
    <n v="0"/>
    <n v="3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151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70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10"/>
    <x v="5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15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3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129"/>
    <x v="5"/>
    <n v="1"/>
    <n v="1"/>
    <n v="1"/>
    <n v="1"/>
    <n v="0"/>
    <n v="0"/>
    <n v="10125"/>
    <n v="450"/>
    <n v="9675"/>
    <n v="0"/>
    <n v="0"/>
    <n v="0"/>
    <n v="9675"/>
    <n v="2500"/>
    <n v="1"/>
    <n v="1"/>
    <n v="9675"/>
    <n v="9675"/>
    <n v="1"/>
    <n v="0"/>
  </r>
  <r>
    <s v="SVM"/>
    <s v="Scottsdale Villa Mirage - Arizona"/>
    <x v="183"/>
    <x v="169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130"/>
    <x v="5"/>
    <n v="1"/>
    <n v="1"/>
    <n v="1"/>
    <n v="1"/>
    <n v="0"/>
    <n v="0"/>
    <n v="15964"/>
    <n v="811"/>
    <n v="15153"/>
    <n v="0"/>
    <n v="0"/>
    <n v="0"/>
    <n v="15153"/>
    <n v="9367"/>
    <n v="1"/>
    <n v="1"/>
    <n v="15153"/>
    <n v="15153"/>
    <n v="1"/>
    <n v="0"/>
  </r>
  <r>
    <s v="SVM"/>
    <s v="Scottsdale Villa Mirage - Arizona"/>
    <x v="183"/>
    <x v="16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15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97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3"/>
    <x v="44"/>
    <x v="5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6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6"/>
    <x v="66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6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6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6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7"/>
    <x v="156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8"/>
    <x v="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8"/>
    <x v="2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8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8"/>
    <x v="16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8"/>
    <x v="4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8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8"/>
    <x v="5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8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9"/>
    <x v="1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9"/>
    <x v="1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99"/>
    <x v="18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0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0"/>
    <x v="2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0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62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58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59"/>
    <x v="5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61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6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7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67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1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47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79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0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23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37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26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38"/>
    <x v="5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31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3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39"/>
    <x v="5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3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3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36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37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2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7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38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73"/>
    <x v="5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28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2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75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39"/>
    <x v="5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40"/>
    <x v="5"/>
    <n v="3"/>
    <n v="2"/>
    <n v="1"/>
    <n v="1"/>
    <n v="0"/>
    <n v="0"/>
    <n v="15010"/>
    <n v="780"/>
    <n v="14230"/>
    <n v="0"/>
    <n v="0"/>
    <n v="0"/>
    <n v="14230"/>
    <n v="4000"/>
    <n v="1"/>
    <n v="1"/>
    <n v="14230"/>
    <n v="14230"/>
    <n v="1"/>
    <n v="0"/>
  </r>
  <r>
    <s v="SVM"/>
    <s v="Scottsdale Villa Mirage - Arizona"/>
    <x v="184"/>
    <x v="130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01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4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4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43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166"/>
    <x v="5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97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44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4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48"/>
    <x v="5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8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51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8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52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4"/>
    <x v="5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2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6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4"/>
    <x v="3"/>
    <n v="4"/>
    <n v="3"/>
    <n v="3"/>
    <n v="3"/>
    <n v="0"/>
    <n v="0"/>
    <n v="24300"/>
    <n v="1050"/>
    <n v="23250"/>
    <n v="0"/>
    <n v="0"/>
    <n v="0"/>
    <n v="23250"/>
    <n v="7500"/>
    <n v="1"/>
    <n v="0.3333"/>
    <n v="23250"/>
    <n v="7750"/>
    <n v="1"/>
    <n v="0"/>
  </r>
  <r>
    <s v="SVM"/>
    <s v="Scottsdale Villa Mirage - Arizona"/>
    <x v="103"/>
    <x v="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8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6"/>
    <x v="3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7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62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6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6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4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4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1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4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94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1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32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5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7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2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24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43"/>
    <x v="3"/>
    <n v="1"/>
    <n v="1"/>
    <n v="1"/>
    <n v="1"/>
    <n v="0"/>
    <n v="0"/>
    <n v="12620"/>
    <n v="600"/>
    <n v="12020"/>
    <n v="0"/>
    <n v="0"/>
    <n v="0"/>
    <n v="12020"/>
    <n v="3000"/>
    <n v="1"/>
    <n v="1"/>
    <n v="12020"/>
    <n v="12020"/>
    <n v="1"/>
    <n v="0"/>
  </r>
  <r>
    <s v="SVM"/>
    <s v="Scottsdale Villa Mirage - Arizona"/>
    <x v="103"/>
    <x v="13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2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2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4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3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79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5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7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6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7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9"/>
    <x v="3"/>
    <n v="6"/>
    <n v="6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0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2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2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8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3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37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2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28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3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3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8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32"/>
    <x v="3"/>
    <n v="5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3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35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2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7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4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67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8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45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5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49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4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50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86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16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5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5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3"/>
    <x v="5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"/>
    <x v="121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"/>
    <x v="122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"/>
    <x v="125"/>
    <x v="0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4"/>
    <x v="58"/>
    <x v="0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4"/>
    <x v="64"/>
    <x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4"/>
    <x v="168"/>
    <x v="0"/>
    <n v="0"/>
    <n v="0"/>
    <n v="0"/>
    <n v="0"/>
    <n v="0"/>
    <n v="0"/>
    <n v="8975"/>
    <n v="0"/>
    <n v="8975"/>
    <n v="0"/>
    <n v="0"/>
    <n v="0"/>
    <n v="8975"/>
    <n v="2500"/>
    <n v="1"/>
    <n v="0"/>
    <n v="8975"/>
    <n v="0"/>
    <n v="1"/>
    <n v="0"/>
  </r>
  <r>
    <s v="SVM"/>
    <s v="Scottsdale Villa Mirage - Arizona"/>
    <x v="14"/>
    <x v="88"/>
    <x v="0"/>
    <n v="1"/>
    <n v="1"/>
    <n v="1"/>
    <n v="1"/>
    <n v="0"/>
    <n v="0"/>
    <n v="18805"/>
    <n v="1125"/>
    <n v="17680"/>
    <n v="0"/>
    <n v="0"/>
    <n v="0"/>
    <n v="17680"/>
    <n v="6500"/>
    <n v="1"/>
    <n v="1"/>
    <n v="17680"/>
    <n v="17680"/>
    <n v="1"/>
    <n v="0"/>
  </r>
  <r>
    <s v="SVM"/>
    <s v="Scottsdale Villa Mirage - Arizona"/>
    <x v="14"/>
    <x v="133"/>
    <x v="0"/>
    <n v="1"/>
    <n v="1"/>
    <n v="1"/>
    <n v="1"/>
    <n v="0"/>
    <n v="0"/>
    <n v="16300"/>
    <n v="900"/>
    <n v="15400"/>
    <n v="0"/>
    <n v="0"/>
    <n v="0"/>
    <n v="15400"/>
    <n v="5000"/>
    <n v="1"/>
    <n v="1"/>
    <n v="15400"/>
    <n v="15400"/>
    <n v="1"/>
    <n v="0"/>
  </r>
  <r>
    <s v="SVM"/>
    <s v="Scottsdale Villa Mirage - Arizona"/>
    <x v="185"/>
    <x v="108"/>
    <x v="5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58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59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10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2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3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5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8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1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6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7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7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63"/>
    <x v="5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1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6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68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88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66"/>
    <x v="5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67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1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4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69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94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1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19"/>
    <x v="5"/>
    <n v="2"/>
    <n v="2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185"/>
    <x v="150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20"/>
    <x v="5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21"/>
    <x v="5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22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70"/>
    <x v="5"/>
    <n v="2"/>
    <n v="1"/>
    <n v="1"/>
    <n v="1"/>
    <n v="0"/>
    <n v="1"/>
    <n v="29970"/>
    <n v="2250"/>
    <n v="27720"/>
    <n v="0"/>
    <n v="0"/>
    <n v="0"/>
    <n v="27720"/>
    <n v="15000"/>
    <n v="1"/>
    <n v="1"/>
    <n v="27720"/>
    <n v="27720"/>
    <n v="1"/>
    <n v="0"/>
  </r>
  <r>
    <s v="SVM"/>
    <s v="Scottsdale Villa Mirage - Arizona"/>
    <x v="185"/>
    <x v="10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2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4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9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2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54"/>
    <x v="5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81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36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27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29"/>
    <x v="5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80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39"/>
    <x v="5"/>
    <n v="0"/>
    <n v="0"/>
    <n v="0"/>
    <n v="0"/>
    <n v="0"/>
    <n v="0"/>
    <n v="10225"/>
    <n v="450"/>
    <n v="9775"/>
    <n v="0"/>
    <n v="0"/>
    <n v="0"/>
    <n v="9775"/>
    <n v="2500"/>
    <n v="1"/>
    <n v="0"/>
    <n v="9775"/>
    <n v="0"/>
    <n v="1"/>
    <n v="0"/>
  </r>
  <r>
    <s v="SVM"/>
    <s v="Scottsdale Villa Mirage - Arizona"/>
    <x v="185"/>
    <x v="36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71"/>
    <x v="5"/>
    <n v="1"/>
    <n v="1"/>
    <n v="1"/>
    <n v="1"/>
    <n v="0"/>
    <n v="0"/>
    <n v="12620"/>
    <n v="450"/>
    <n v="12170"/>
    <n v="0"/>
    <n v="0"/>
    <n v="0"/>
    <n v="12170"/>
    <n v="3000"/>
    <n v="1"/>
    <n v="1"/>
    <n v="12170"/>
    <n v="12170"/>
    <n v="1"/>
    <n v="0"/>
  </r>
  <r>
    <s v="SVM"/>
    <s v="Scottsdale Villa Mirage - Arizona"/>
    <x v="185"/>
    <x v="12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38"/>
    <x v="5"/>
    <n v="3"/>
    <n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29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75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39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40"/>
    <x v="5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30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41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43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66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5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97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44"/>
    <x v="5"/>
    <n v="5"/>
    <n v="2"/>
    <n v="1"/>
    <n v="1"/>
    <n v="0"/>
    <n v="3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16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84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45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48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4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52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56"/>
    <x v="5"/>
    <n v="4"/>
    <n v="2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5"/>
    <x v="57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5"/>
    <x v="45"/>
    <x v="1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5"/>
    <x v="4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5"/>
    <x v="157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5"/>
    <x v="56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5"/>
    <x v="90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6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6"/>
    <x v="1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6"/>
    <x v="2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6"/>
    <x v="80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6"/>
    <x v="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58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0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13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4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6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6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18"/>
    <x v="3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5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3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2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2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4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7"/>
    <x v="13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08"/>
    <x v="3"/>
    <n v="1"/>
    <n v="1"/>
    <n v="1"/>
    <n v="1"/>
    <n v="0"/>
    <n v="0"/>
    <n v="10075"/>
    <n v="300"/>
    <n v="9775"/>
    <n v="0"/>
    <n v="0"/>
    <n v="0"/>
    <n v="9775"/>
    <n v="2500"/>
    <n v="1"/>
    <n v="1"/>
    <n v="9775"/>
    <n v="9775"/>
    <n v="1"/>
    <n v="0"/>
  </r>
  <r>
    <s v="SVM"/>
    <s v="Scottsdale Villa Mirage - Arizona"/>
    <x v="108"/>
    <x v="16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82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4"/>
    <x v="3"/>
    <n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9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6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3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6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3"/>
    <x v="3"/>
    <n v="0"/>
    <n v="0"/>
    <n v="0"/>
    <n v="0"/>
    <n v="0"/>
    <n v="0"/>
    <n v="24960"/>
    <n v="900"/>
    <n v="24060"/>
    <n v="0"/>
    <n v="0"/>
    <n v="0"/>
    <n v="24060"/>
    <n v="7500"/>
    <n v="1"/>
    <n v="0"/>
    <n v="24060"/>
    <n v="0"/>
    <n v="1"/>
    <n v="0"/>
  </r>
  <r>
    <s v="SVM"/>
    <s v="Scottsdale Villa Mirage - Arizona"/>
    <x v="108"/>
    <x v="7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98"/>
    <x v="3"/>
    <n v="0"/>
    <n v="0"/>
    <n v="0"/>
    <n v="0"/>
    <n v="0"/>
    <n v="0"/>
    <n v="0"/>
    <n v="0"/>
    <n v="0"/>
    <n v="-24960"/>
    <n v="-900"/>
    <n v="-24060"/>
    <n v="-24060"/>
    <n v="-7500"/>
    <n v="-1"/>
    <n v="0"/>
    <n v="24060"/>
    <n v="0"/>
    <n v="0"/>
    <n v="1"/>
  </r>
  <r>
    <s v="SVM"/>
    <s v="Scottsdale Villa Mirage - Arizona"/>
    <x v="108"/>
    <x v="165"/>
    <x v="3"/>
    <n v="4"/>
    <n v="4"/>
    <n v="2"/>
    <n v="2"/>
    <n v="0"/>
    <n v="0"/>
    <n v="14953"/>
    <n v="630"/>
    <n v="14323"/>
    <n v="0"/>
    <n v="0"/>
    <n v="0"/>
    <n v="14323"/>
    <n v="4000"/>
    <n v="1"/>
    <n v="0.5"/>
    <n v="14323"/>
    <n v="7161.5"/>
    <n v="1"/>
    <n v="0"/>
  </r>
  <r>
    <s v="SVM"/>
    <s v="Scottsdale Villa Mirage - Arizona"/>
    <x v="108"/>
    <x v="7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7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2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5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2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5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8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15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4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4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8"/>
    <x v="5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6"/>
    <x v="11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6"/>
    <x v="121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6"/>
    <x v="123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6"/>
    <x v="4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7"/>
    <x v="16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7"/>
    <x v="15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7"/>
    <x v="56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0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76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6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4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8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47"/>
    <x v="3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4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4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1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19"/>
    <x v="3"/>
    <n v="0"/>
    <n v="0"/>
    <n v="0"/>
    <n v="0"/>
    <n v="0"/>
    <n v="0"/>
    <n v="12479"/>
    <n v="200"/>
    <n v="12279"/>
    <n v="0"/>
    <n v="0"/>
    <n v="0"/>
    <n v="12279"/>
    <n v="2500"/>
    <n v="1"/>
    <n v="0"/>
    <n v="12279"/>
    <n v="0"/>
    <n v="1"/>
    <n v="0"/>
  </r>
  <r>
    <s v="SVM"/>
    <s v="Scottsdale Villa Mirage - Arizona"/>
    <x v="109"/>
    <x v="121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2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23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2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26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4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7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6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3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22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2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3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2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27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2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8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3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36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3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7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7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6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0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42"/>
    <x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43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4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4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5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4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48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4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5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51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8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16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09"/>
    <x v="5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1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3"/>
    <x v="79"/>
    <x v="3"/>
    <n v="1"/>
    <n v="1"/>
    <n v="1"/>
    <n v="1"/>
    <n v="0"/>
    <n v="0"/>
    <n v="14953"/>
    <n v="630"/>
    <n v="14323"/>
    <n v="0"/>
    <n v="0"/>
    <n v="0"/>
    <n v="14323"/>
    <n v="4000"/>
    <n v="1"/>
    <n v="1"/>
    <n v="14323"/>
    <n v="14323"/>
    <n v="1"/>
    <n v="0"/>
  </r>
  <r>
    <s v="SVM"/>
    <s v="Scottsdale Villa Mirage - Arizona"/>
    <x v="113"/>
    <x v="15"/>
    <x v="3"/>
    <n v="0"/>
    <n v="0"/>
    <n v="0"/>
    <n v="0"/>
    <n v="0"/>
    <n v="0"/>
    <n v="0"/>
    <n v="0"/>
    <n v="0"/>
    <n v="-14953"/>
    <n v="-630"/>
    <n v="-14323"/>
    <n v="-14323"/>
    <n v="-4000"/>
    <n v="-1"/>
    <n v="0"/>
    <n v="14323"/>
    <n v="0"/>
    <n v="0"/>
    <n v="1"/>
  </r>
  <r>
    <s v="SVM"/>
    <s v="Scottsdale Villa Mirage - Arizona"/>
    <x v="113"/>
    <x v="77"/>
    <x v="3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3"/>
    <x v="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4"/>
    <x v="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4"/>
    <x v="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4"/>
    <x v="1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4"/>
    <x v="142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4"/>
    <x v="14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4"/>
    <x v="37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4"/>
    <x v="1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4"/>
    <x v="7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4"/>
    <x v="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4"/>
    <x v="166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4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0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0"/>
    <x v="3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59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0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1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2"/>
    <x v="3"/>
    <n v="4"/>
    <n v="2"/>
    <n v="1"/>
    <n v="1"/>
    <n v="0"/>
    <n v="2"/>
    <n v="18300"/>
    <n v="750"/>
    <n v="17550"/>
    <n v="0"/>
    <n v="0"/>
    <n v="0"/>
    <n v="17550"/>
    <n v="5000"/>
    <n v="1"/>
    <n v="1"/>
    <n v="17550"/>
    <n v="17550"/>
    <n v="1"/>
    <n v="0"/>
  </r>
  <r>
    <s v="SVM"/>
    <s v="Scottsdale Villa Mirage - Arizona"/>
    <x v="115"/>
    <x v="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6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11"/>
    <x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4"/>
    <x v="3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5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8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1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6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76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62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1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65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8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6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1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4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1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6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1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1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32"/>
    <x v="3"/>
    <n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2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5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70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23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24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25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26"/>
    <x v="3"/>
    <n v="2"/>
    <n v="2"/>
    <n v="2"/>
    <n v="2"/>
    <n v="0"/>
    <n v="0"/>
    <n v="10125"/>
    <n v="525"/>
    <n v="9600"/>
    <n v="0"/>
    <n v="0"/>
    <n v="0"/>
    <n v="9600"/>
    <n v="2500"/>
    <n v="1"/>
    <n v="0.5"/>
    <n v="9600"/>
    <n v="4800"/>
    <n v="1"/>
    <n v="0"/>
  </r>
  <r>
    <s v="SVM"/>
    <s v="Scottsdale Villa Mirage - Arizona"/>
    <x v="115"/>
    <x v="1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1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7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94"/>
    <x v="3"/>
    <n v="0"/>
    <n v="0"/>
    <n v="0"/>
    <n v="0"/>
    <n v="0"/>
    <n v="0"/>
    <n v="10879"/>
    <n v="450"/>
    <n v="10429"/>
    <n v="0"/>
    <n v="0"/>
    <n v="0"/>
    <n v="10429"/>
    <n v="2500"/>
    <n v="1"/>
    <n v="0"/>
    <n v="10429"/>
    <n v="0"/>
    <n v="1"/>
    <n v="0"/>
  </r>
  <r>
    <s v="SVM"/>
    <s v="Scottsdale Villa Mirage - Arizona"/>
    <x v="115"/>
    <x v="165"/>
    <x v="3"/>
    <n v="3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8"/>
    <x v="3"/>
    <n v="3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20"/>
    <x v="3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2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2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54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2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81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2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28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3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3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3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8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39"/>
    <x v="3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33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3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3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3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71"/>
    <x v="3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72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3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7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7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3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4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0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41"/>
    <x v="3"/>
    <n v="3"/>
    <n v="3"/>
    <n v="1"/>
    <n v="1"/>
    <n v="0"/>
    <n v="0"/>
    <n v="12120"/>
    <n v="510"/>
    <n v="11610"/>
    <n v="0"/>
    <n v="0"/>
    <n v="0"/>
    <n v="11610"/>
    <n v="3000"/>
    <n v="1"/>
    <n v="1"/>
    <n v="11610"/>
    <n v="11610"/>
    <n v="1"/>
    <n v="0"/>
  </r>
  <r>
    <s v="SVM"/>
    <s v="Scottsdale Villa Mirage - Arizona"/>
    <x v="115"/>
    <x v="42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43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56"/>
    <x v="3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9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44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45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4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4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59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40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160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5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5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57"/>
    <x v="3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5"/>
    <x v="9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76"/>
    <x v="5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13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16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1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13"/>
    <x v="5"/>
    <n v="4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153"/>
    <x v="5"/>
    <n v="4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16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16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1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20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21"/>
    <x v="5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23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23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81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2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28"/>
    <x v="5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29"/>
    <x v="5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29"/>
    <x v="4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3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80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32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3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35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35"/>
    <x v="4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36"/>
    <x v="5"/>
    <n v="4"/>
    <n v="3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48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159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55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8"/>
    <x v="5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110"/>
    <x v="3"/>
    <n v="0"/>
    <n v="0"/>
    <n v="0"/>
    <n v="0"/>
    <n v="0"/>
    <n v="0"/>
    <n v="24300"/>
    <n v="1050"/>
    <n v="23250"/>
    <n v="0"/>
    <n v="0"/>
    <n v="0"/>
    <n v="23250"/>
    <n v="7500"/>
    <n v="1"/>
    <n v="0"/>
    <n v="23250"/>
    <n v="0"/>
    <n v="1"/>
    <n v="0"/>
  </r>
  <r>
    <s v="SVM"/>
    <s v="Scottsdale Villa Mirage - Arizona"/>
    <x v="118"/>
    <x v="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16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6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63"/>
    <x v="3"/>
    <n v="1"/>
    <n v="1"/>
    <n v="1"/>
    <n v="1"/>
    <n v="0"/>
    <n v="0"/>
    <n v="7330"/>
    <n v="150"/>
    <n v="7180"/>
    <n v="0"/>
    <n v="0"/>
    <n v="0"/>
    <n v="7180"/>
    <n v="2000"/>
    <n v="1"/>
    <n v="1"/>
    <n v="7180"/>
    <n v="7180"/>
    <n v="1"/>
    <n v="0"/>
  </r>
  <r>
    <s v="SVM"/>
    <s v="Scottsdale Villa Mirage - Arizona"/>
    <x v="118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6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14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6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1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1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7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1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7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7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1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1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2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8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24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2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27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2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2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138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8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3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36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7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4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4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14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5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85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8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19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7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15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1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77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7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1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8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2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25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2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3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80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0"/>
    <x v="3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0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0"/>
    <x v="2"/>
    <n v="1"/>
    <n v="0"/>
    <n v="0"/>
    <n v="0"/>
    <n v="0"/>
    <n v="0"/>
    <n v="0"/>
    <n v="0"/>
    <n v="0"/>
    <n v="-11000"/>
    <n v="-450"/>
    <n v="-10550"/>
    <n v="-10550"/>
    <n v="-2500"/>
    <n v="-1"/>
    <n v="0"/>
    <n v="10550"/>
    <n v="0"/>
    <n v="0"/>
    <n v="1"/>
  </r>
  <r>
    <s v="SVM"/>
    <s v="Scottsdale Villa Mirage - Arizona"/>
    <x v="121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0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11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8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8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1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6"/>
    <x v="2"/>
    <n v="1"/>
    <n v="1"/>
    <n v="1"/>
    <n v="1"/>
    <n v="0"/>
    <n v="0"/>
    <n v="11000"/>
    <n v="450"/>
    <n v="10550"/>
    <n v="0"/>
    <n v="0"/>
    <n v="0"/>
    <n v="10550"/>
    <n v="2500"/>
    <n v="1"/>
    <n v="1"/>
    <n v="10550"/>
    <n v="10550"/>
    <n v="1"/>
    <n v="0"/>
  </r>
  <r>
    <s v="SVM"/>
    <s v="Scottsdale Villa Mirage - Arizona"/>
    <x v="121"/>
    <x v="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7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6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94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1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1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5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20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21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42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52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70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2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64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3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7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7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5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36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26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28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16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4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46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5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8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1"/>
    <x v="9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3"/>
    <x v="7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3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3"/>
    <x v="1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62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63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113"/>
    <x v="5"/>
    <n v="3"/>
    <n v="0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14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65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8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9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168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88"/>
    <x v="5"/>
    <n v="1"/>
    <n v="1"/>
    <n v="1"/>
    <n v="1"/>
    <n v="0"/>
    <n v="0"/>
    <n v="10125"/>
    <n v="525"/>
    <n v="9600"/>
    <n v="0"/>
    <n v="0"/>
    <n v="0"/>
    <n v="9600"/>
    <n v="2500"/>
    <n v="1"/>
    <n v="1"/>
    <n v="9600"/>
    <n v="9600"/>
    <n v="1"/>
    <n v="0"/>
  </r>
  <r>
    <s v="SVM"/>
    <s v="Scottsdale Villa Mirage - Arizona"/>
    <x v="189"/>
    <x v="66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114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147"/>
    <x v="5"/>
    <n v="1"/>
    <n v="1"/>
    <n v="1"/>
    <n v="1"/>
    <n v="0"/>
    <n v="0"/>
    <n v="0"/>
    <n v="0"/>
    <n v="0"/>
    <n v="-10125"/>
    <n v="-525"/>
    <n v="-9600"/>
    <n v="-9600"/>
    <n v="-2500"/>
    <n v="-1"/>
    <n v="-1"/>
    <n v="9600"/>
    <n v="-9600"/>
    <n v="0"/>
    <n v="1"/>
  </r>
  <r>
    <s v="SVM"/>
    <s v="Scottsdale Villa Mirage - Arizona"/>
    <x v="189"/>
    <x v="148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11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149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9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117"/>
    <x v="5"/>
    <n v="3"/>
    <n v="1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150"/>
    <x v="5"/>
    <n v="1"/>
    <n v="1"/>
    <n v="1"/>
    <n v="1"/>
    <n v="0"/>
    <n v="0"/>
    <n v="21675"/>
    <n v="1275"/>
    <n v="20400"/>
    <n v="0"/>
    <n v="0"/>
    <n v="0"/>
    <n v="20400"/>
    <n v="7500"/>
    <n v="1"/>
    <n v="1"/>
    <n v="20400"/>
    <n v="20400"/>
    <n v="1"/>
    <n v="0"/>
  </r>
  <r>
    <s v="SVM"/>
    <s v="Scottsdale Villa Mirage - Arizona"/>
    <x v="189"/>
    <x v="121"/>
    <x v="5"/>
    <n v="2"/>
    <n v="2"/>
    <n v="2"/>
    <n v="2"/>
    <n v="0"/>
    <n v="0"/>
    <n v="6900"/>
    <n v="150"/>
    <n v="6750"/>
    <n v="0"/>
    <n v="0"/>
    <n v="0"/>
    <n v="6750"/>
    <n v="1500"/>
    <n v="1"/>
    <n v="0.5"/>
    <n v="6750"/>
    <n v="3375"/>
    <n v="1"/>
    <n v="0"/>
  </r>
  <r>
    <s v="SVM"/>
    <s v="Scottsdale Villa Mirage - Arizona"/>
    <x v="189"/>
    <x v="12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142"/>
    <x v="5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70"/>
    <x v="5"/>
    <n v="6"/>
    <n v="3"/>
    <n v="2"/>
    <n v="2"/>
    <n v="0"/>
    <n v="2"/>
    <n v="10125"/>
    <n v="525"/>
    <n v="9600"/>
    <n v="0"/>
    <n v="0"/>
    <n v="0"/>
    <n v="9600"/>
    <n v="2500"/>
    <n v="1"/>
    <n v="0.5"/>
    <n v="9600"/>
    <n v="4800"/>
    <n v="1"/>
    <n v="0"/>
  </r>
  <r>
    <s v="SVM"/>
    <s v="Scottsdale Villa Mirage - Arizona"/>
    <x v="189"/>
    <x v="143"/>
    <x v="5"/>
    <n v="3"/>
    <n v="2"/>
    <n v="2"/>
    <n v="2"/>
    <n v="0"/>
    <n v="1"/>
    <n v="10125"/>
    <n v="525"/>
    <n v="9600"/>
    <n v="0"/>
    <n v="0"/>
    <n v="0"/>
    <n v="9600"/>
    <n v="2500"/>
    <n v="1"/>
    <n v="0.5"/>
    <n v="9600"/>
    <n v="4800"/>
    <n v="1"/>
    <n v="0"/>
  </r>
  <r>
    <s v="SVM"/>
    <s v="Scottsdale Villa Mirage - Arizona"/>
    <x v="189"/>
    <x v="71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155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7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4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9"/>
    <x v="4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0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0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58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59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0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1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6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1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82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8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61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6"/>
    <x v="2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7"/>
    <x v="2"/>
    <n v="6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99"/>
    <x v="2"/>
    <n v="4"/>
    <n v="3"/>
    <n v="3"/>
    <n v="3"/>
    <n v="0"/>
    <n v="1"/>
    <n v="11890"/>
    <n v="450"/>
    <n v="11440"/>
    <n v="0"/>
    <n v="0"/>
    <n v="0"/>
    <n v="11440"/>
    <n v="2500"/>
    <n v="1"/>
    <n v="0.3333"/>
    <n v="11440"/>
    <n v="3813.33"/>
    <n v="1"/>
    <n v="0"/>
  </r>
  <r>
    <s v="SVM"/>
    <s v="Scottsdale Villa Mirage - Arizona"/>
    <x v="124"/>
    <x v="163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7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34"/>
    <x v="2"/>
    <n v="6"/>
    <n v="5"/>
    <n v="1"/>
    <n v="1"/>
    <n v="0"/>
    <n v="1"/>
    <n v="10800"/>
    <n v="600"/>
    <n v="10200"/>
    <n v="0"/>
    <n v="0"/>
    <n v="0"/>
    <n v="10200"/>
    <n v="2500"/>
    <n v="1"/>
    <n v="1"/>
    <n v="10200"/>
    <n v="10200"/>
    <n v="1"/>
    <n v="0"/>
  </r>
  <r>
    <s v="SVM"/>
    <s v="Scottsdale Villa Mirage - Arizona"/>
    <x v="124"/>
    <x v="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63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1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6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9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66"/>
    <x v="2"/>
    <n v="4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6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4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94"/>
    <x v="2"/>
    <n v="4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1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17"/>
    <x v="2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18"/>
    <x v="2"/>
    <n v="5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3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2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43"/>
    <x v="2"/>
    <n v="6"/>
    <n v="2"/>
    <n v="2"/>
    <n v="2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3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25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26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44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64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2"/>
    <x v="2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3"/>
    <x v="2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53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4"/>
    <x v="2"/>
    <n v="6"/>
    <n v="3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7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65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7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7"/>
    <x v="2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8"/>
    <x v="2"/>
    <n v="5"/>
    <n v="3"/>
    <n v="3"/>
    <n v="3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9"/>
    <x v="2"/>
    <n v="5"/>
    <n v="3"/>
    <n v="1"/>
    <n v="1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05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35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2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23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5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2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3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37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26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27"/>
    <x v="2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28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2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38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8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32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3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3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35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3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3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5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38"/>
    <x v="2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73"/>
    <x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74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2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7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39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6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30"/>
    <x v="2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01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4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4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43"/>
    <x v="2"/>
    <n v="4"/>
    <n v="3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97"/>
    <x v="2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44"/>
    <x v="2"/>
    <n v="4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67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4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5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4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49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59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14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5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85"/>
    <x v="2"/>
    <n v="5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51"/>
    <x v="2"/>
    <n v="3"/>
    <n v="3"/>
    <n v="1"/>
    <n v="1"/>
    <n v="0"/>
    <n v="0"/>
    <n v="12090"/>
    <n v="360"/>
    <n v="11730"/>
    <n v="0"/>
    <n v="0"/>
    <n v="0"/>
    <n v="11730"/>
    <n v="3000"/>
    <n v="1"/>
    <n v="1"/>
    <n v="11730"/>
    <n v="11730"/>
    <n v="1"/>
    <n v="0"/>
  </r>
  <r>
    <s v="SVM"/>
    <s v="Scottsdale Villa Mirage - Arizona"/>
    <x v="124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52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53"/>
    <x v="2"/>
    <n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54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55"/>
    <x v="2"/>
    <n v="5"/>
    <n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56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4"/>
    <x v="5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1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1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19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135"/>
    <x v="3"/>
    <n v="2"/>
    <n v="2"/>
    <n v="2"/>
    <n v="2"/>
    <n v="0"/>
    <n v="0"/>
    <n v="18884"/>
    <n v="3450"/>
    <n v="15434"/>
    <n v="0"/>
    <n v="0"/>
    <n v="0"/>
    <n v="15434"/>
    <n v="5000"/>
    <n v="1"/>
    <n v="0.5"/>
    <n v="15434"/>
    <n v="7717"/>
    <n v="1"/>
    <n v="0"/>
  </r>
  <r>
    <s v="SVM"/>
    <s v="Scottsdale Villa Mirage - Arizona"/>
    <x v="125"/>
    <x v="21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2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13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2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28"/>
    <x v="3"/>
    <n v="4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3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35"/>
    <x v="3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3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47"/>
    <x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5"/>
    <x v="8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6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1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6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6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63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4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6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50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20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32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6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7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9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15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2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2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3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7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9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4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6"/>
    <x v="5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"/>
    <x v="58"/>
    <x v="0"/>
    <n v="3"/>
    <n v="2"/>
    <n v="2"/>
    <n v="2"/>
    <n v="0"/>
    <n v="1"/>
    <n v="9362"/>
    <n v="150"/>
    <n v="9212"/>
    <n v="0"/>
    <n v="0"/>
    <n v="0"/>
    <n v="9212"/>
    <n v="6367"/>
    <n v="1"/>
    <n v="0.5"/>
    <n v="9212"/>
    <n v="4606"/>
    <n v="1"/>
    <n v="0"/>
  </r>
  <r>
    <s v="SVM"/>
    <s v="Scottsdale Villa Mirage - Arizona"/>
    <x v="16"/>
    <x v="37"/>
    <x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6"/>
    <x v="44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"/>
    <x v="58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"/>
    <x v="112"/>
    <x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"/>
    <x v="38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"/>
    <x v="128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"/>
    <x v="39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7"/>
    <x v="40"/>
    <x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0"/>
    <x v="12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"/>
    <x v="0"/>
    <x v="0"/>
    <n v="1"/>
    <n v="1"/>
    <n v="1"/>
    <n v="1"/>
    <n v="0"/>
    <n v="0"/>
    <n v="23975"/>
    <n v="1224"/>
    <n v="22751"/>
    <n v="0"/>
    <n v="0"/>
    <n v="0"/>
    <n v="22751"/>
    <n v="9440"/>
    <n v="1"/>
    <n v="1"/>
    <n v="22751"/>
    <n v="22751"/>
    <n v="1"/>
    <n v="0"/>
  </r>
  <r>
    <s v="SVM"/>
    <s v="Scottsdale Villa Mirage - Arizona"/>
    <x v="18"/>
    <x v="58"/>
    <x v="0"/>
    <n v="1"/>
    <n v="1"/>
    <n v="1"/>
    <n v="1"/>
    <n v="0"/>
    <n v="0"/>
    <n v="8775"/>
    <n v="150"/>
    <n v="8625"/>
    <n v="0"/>
    <n v="0"/>
    <n v="0"/>
    <n v="8625"/>
    <n v="6845"/>
    <n v="1"/>
    <n v="1"/>
    <n v="8625"/>
    <n v="8625"/>
    <n v="1"/>
    <n v="0"/>
  </r>
  <r>
    <s v="SVM"/>
    <s v="Scottsdale Villa Mirage - Arizona"/>
    <x v="18"/>
    <x v="146"/>
    <x v="0"/>
    <n v="2"/>
    <n v="2"/>
    <n v="2"/>
    <n v="2"/>
    <n v="0"/>
    <n v="0"/>
    <n v="11531"/>
    <n v="150"/>
    <n v="11381"/>
    <n v="0"/>
    <n v="0"/>
    <n v="0"/>
    <n v="11381"/>
    <n v="6389"/>
    <n v="1"/>
    <n v="0.5"/>
    <n v="11381"/>
    <n v="5690.5"/>
    <n v="1"/>
    <n v="0"/>
  </r>
  <r>
    <s v="SVM"/>
    <s v="Scottsdale Villa Mirage - Arizona"/>
    <x v="18"/>
    <x v="168"/>
    <x v="0"/>
    <n v="1"/>
    <n v="1"/>
    <n v="1"/>
    <n v="1"/>
    <n v="0"/>
    <n v="0"/>
    <n v="18318"/>
    <n v="1500"/>
    <n v="16818"/>
    <n v="0"/>
    <n v="0"/>
    <n v="0"/>
    <n v="16818"/>
    <n v="8911"/>
    <n v="1"/>
    <n v="1"/>
    <n v="16818"/>
    <n v="16818"/>
    <n v="1"/>
    <n v="0"/>
  </r>
  <r>
    <s v="SVM"/>
    <s v="Scottsdale Villa Mirage - Arizona"/>
    <x v="18"/>
    <x v="66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"/>
    <x v="123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8"/>
    <x v="44"/>
    <x v="1"/>
    <n v="1"/>
    <n v="1"/>
    <n v="1"/>
    <n v="1"/>
    <n v="0"/>
    <n v="0"/>
    <n v="11753"/>
    <n v="300"/>
    <n v="11453"/>
    <n v="0"/>
    <n v="0"/>
    <n v="0"/>
    <n v="11453"/>
    <n v="8323"/>
    <n v="1"/>
    <n v="1"/>
    <n v="11453"/>
    <n v="11453"/>
    <n v="1"/>
    <n v="0"/>
  </r>
  <r>
    <s v="SVM"/>
    <s v="Scottsdale Villa Mirage - Arizona"/>
    <x v="128"/>
    <x v="16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8"/>
    <x v="1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8"/>
    <x v="12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8"/>
    <x v="1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8"/>
    <x v="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28"/>
    <x v="3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6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0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5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5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0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1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2"/>
    <x v="2"/>
    <n v="4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11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8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1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6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"/>
    <x v="2"/>
    <n v="1"/>
    <n v="1"/>
    <n v="1"/>
    <n v="1"/>
    <n v="0"/>
    <n v="0"/>
    <n v="10225"/>
    <n v="450"/>
    <n v="9775"/>
    <n v="0"/>
    <n v="0"/>
    <n v="0"/>
    <n v="9775"/>
    <n v="2500"/>
    <n v="1"/>
    <n v="1"/>
    <n v="9775"/>
    <n v="9775"/>
    <n v="1"/>
    <n v="0"/>
  </r>
  <r>
    <s v="SVM"/>
    <s v="Scottsdale Villa Mirage - Arizona"/>
    <x v="130"/>
    <x v="99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6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63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3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3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6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6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6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8"/>
    <x v="2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9"/>
    <x v="2"/>
    <n v="5"/>
    <n v="3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8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6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66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67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4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15"/>
    <x v="2"/>
    <n v="1"/>
    <n v="1"/>
    <n v="1"/>
    <n v="1"/>
    <n v="0"/>
    <n v="0"/>
    <n v="24075"/>
    <n v="1275"/>
    <n v="22800"/>
    <n v="0"/>
    <n v="0"/>
    <n v="0"/>
    <n v="22800"/>
    <n v="7500"/>
    <n v="1"/>
    <n v="1"/>
    <n v="22800"/>
    <n v="22800"/>
    <n v="1"/>
    <n v="0"/>
  </r>
  <r>
    <s v="SVM"/>
    <s v="Scottsdale Villa Mirage - Arizona"/>
    <x v="130"/>
    <x v="94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1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18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21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2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2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42"/>
    <x v="2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42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0"/>
    <x v="2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23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24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43"/>
    <x v="2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3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26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4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6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3"/>
    <x v="0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6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7"/>
    <x v="2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2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22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2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54"/>
    <x v="2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5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8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2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8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25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27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29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2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0"/>
    <x v="2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1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8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39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4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6"/>
    <x v="2"/>
    <n v="1"/>
    <n v="1"/>
    <n v="1"/>
    <n v="1"/>
    <n v="0"/>
    <n v="0"/>
    <n v="10375"/>
    <n v="600"/>
    <n v="9775"/>
    <n v="0"/>
    <n v="0"/>
    <n v="0"/>
    <n v="9775"/>
    <n v="2500"/>
    <n v="1"/>
    <n v="1"/>
    <n v="9775"/>
    <n v="9775"/>
    <n v="1"/>
    <n v="0"/>
  </r>
  <r>
    <s v="SVM"/>
    <s v="Scottsdale Villa Mirage - Arizona"/>
    <x v="130"/>
    <x v="37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55"/>
    <x v="2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2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38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3"/>
    <x v="2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4"/>
    <x v="2"/>
    <n v="2"/>
    <n v="2"/>
    <n v="2"/>
    <n v="2"/>
    <n v="0"/>
    <n v="0"/>
    <n v="10125"/>
    <n v="525"/>
    <n v="9600"/>
    <n v="0"/>
    <n v="0"/>
    <n v="0"/>
    <n v="9600"/>
    <n v="2500"/>
    <n v="1"/>
    <n v="0.5"/>
    <n v="9600"/>
    <n v="4800"/>
    <n v="1"/>
    <n v="0"/>
  </r>
  <r>
    <s v="SVM"/>
    <s v="Scottsdale Villa Mirage - Arizona"/>
    <x v="130"/>
    <x v="12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75"/>
    <x v="2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0"/>
    <x v="2"/>
    <n v="4"/>
    <n v="1"/>
    <n v="0"/>
    <n v="0"/>
    <n v="0"/>
    <n v="3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6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3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30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1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2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3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3"/>
    <x v="2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56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9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9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6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84"/>
    <x v="2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84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5"/>
    <x v="2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58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58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7"/>
    <x v="2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49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59"/>
    <x v="2"/>
    <n v="3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4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16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5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5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55"/>
    <x v="2"/>
    <n v="6"/>
    <n v="4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5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5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0"/>
    <x v="90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1"/>
    <x v="16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1"/>
    <x v="42"/>
    <x v="0"/>
    <n v="1"/>
    <n v="1"/>
    <n v="1"/>
    <n v="1"/>
    <n v="0"/>
    <n v="0"/>
    <n v="15935"/>
    <n v="975"/>
    <n v="14960"/>
    <n v="0"/>
    <n v="0"/>
    <n v="0"/>
    <n v="14960"/>
    <n v="5500"/>
    <n v="1"/>
    <n v="1"/>
    <n v="14960"/>
    <n v="14960"/>
    <n v="1"/>
    <n v="0"/>
  </r>
  <r>
    <s v="SVM"/>
    <s v="Scottsdale Villa Mirage - Arizona"/>
    <x v="19"/>
    <x v="0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3"/>
    <x v="2"/>
    <n v="6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63"/>
    <x v="5"/>
    <n v="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8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66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6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118"/>
    <x v="5"/>
    <n v="6"/>
    <n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12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122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77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7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18"/>
    <x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135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71"/>
    <x v="0"/>
    <n v="1"/>
    <n v="1"/>
    <n v="1"/>
    <n v="1"/>
    <n v="0"/>
    <n v="0"/>
    <n v="15476"/>
    <n v="951"/>
    <n v="14525"/>
    <n v="0"/>
    <n v="0"/>
    <n v="0"/>
    <n v="14525"/>
    <n v="11778"/>
    <n v="1"/>
    <n v="1"/>
    <n v="14525"/>
    <n v="14525"/>
    <n v="1"/>
    <n v="0"/>
  </r>
  <r>
    <s v="SVM"/>
    <s v="Scottsdale Villa Mirage - Arizona"/>
    <x v="19"/>
    <x v="155"/>
    <x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55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"/>
    <x v="57"/>
    <x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1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7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76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63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64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8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8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6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47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48"/>
    <x v="3"/>
    <n v="1"/>
    <n v="1"/>
    <n v="1"/>
    <n v="1"/>
    <n v="0"/>
    <n v="0"/>
    <n v="9905"/>
    <n v="995"/>
    <n v="8910"/>
    <n v="0"/>
    <n v="0"/>
    <n v="0"/>
    <n v="8910"/>
    <n v="2500"/>
    <n v="1"/>
    <n v="1"/>
    <n v="8910"/>
    <n v="8910"/>
    <n v="1"/>
    <n v="0"/>
  </r>
  <r>
    <s v="SVM"/>
    <s v="Scottsdale Villa Mirage - Arizona"/>
    <x v="132"/>
    <x v="11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69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94"/>
    <x v="3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17"/>
    <x v="3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17"/>
    <x v="3"/>
    <n v="5"/>
    <n v="4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18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1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21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0"/>
    <x v="3"/>
    <n v="3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3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6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7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7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0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2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21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5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8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36"/>
    <x v="3"/>
    <n v="4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37"/>
    <x v="3"/>
    <n v="1"/>
    <n v="1"/>
    <n v="1"/>
    <n v="1"/>
    <n v="0"/>
    <n v="0"/>
    <n v="14797"/>
    <n v="480"/>
    <n v="14317"/>
    <n v="0"/>
    <n v="0"/>
    <n v="0"/>
    <n v="14317"/>
    <n v="4000"/>
    <n v="1"/>
    <n v="1"/>
    <n v="14317"/>
    <n v="14317"/>
    <n v="1"/>
    <n v="0"/>
  </r>
  <r>
    <s v="SVM"/>
    <s v="Scottsdale Villa Mirage - Arizona"/>
    <x v="132"/>
    <x v="2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2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29"/>
    <x v="3"/>
    <n v="4"/>
    <n v="4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8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32"/>
    <x v="3"/>
    <n v="3"/>
    <n v="1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3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7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38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7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2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2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3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40"/>
    <x v="3"/>
    <n v="3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41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4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4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56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9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4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4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57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58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46"/>
    <x v="3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48"/>
    <x v="3"/>
    <n v="3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4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15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85"/>
    <x v="3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5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2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3"/>
    <x v="16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3"/>
    <x v="7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3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0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59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09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10"/>
    <x v="3"/>
    <n v="3"/>
    <n v="2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2"/>
    <x v="3"/>
    <n v="6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11"/>
    <x v="3"/>
    <n v="1"/>
    <n v="1"/>
    <n v="1"/>
    <n v="1"/>
    <n v="0"/>
    <n v="0"/>
    <n v="12740"/>
    <n v="510"/>
    <n v="12230"/>
    <n v="0"/>
    <n v="0"/>
    <n v="0"/>
    <n v="12230"/>
    <n v="3000"/>
    <n v="1"/>
    <n v="1"/>
    <n v="12230"/>
    <n v="12230"/>
    <n v="1"/>
    <n v="0"/>
  </r>
  <r>
    <s v="SVM"/>
    <s v="Scottsdale Villa Mirage - Arizona"/>
    <x v="134"/>
    <x v="4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5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6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63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65"/>
    <x v="3"/>
    <n v="2"/>
    <n v="2"/>
    <n v="1"/>
    <n v="1"/>
    <n v="0"/>
    <n v="0"/>
    <n v="12420"/>
    <n v="900"/>
    <n v="11520"/>
    <n v="0"/>
    <n v="0"/>
    <n v="0"/>
    <n v="11520"/>
    <n v="3000"/>
    <n v="1"/>
    <n v="1"/>
    <n v="11520"/>
    <n v="11520"/>
    <n v="1"/>
    <n v="0"/>
  </r>
  <r>
    <s v="SVM"/>
    <s v="Scottsdale Villa Mirage - Arizona"/>
    <x v="134"/>
    <x v="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99"/>
    <x v="3"/>
    <n v="0"/>
    <n v="0"/>
    <n v="0"/>
    <n v="0"/>
    <n v="0"/>
    <n v="0"/>
    <n v="0"/>
    <n v="0"/>
    <n v="0"/>
    <n v="-9125"/>
    <n v="-150"/>
    <n v="-8975"/>
    <n v="-8975"/>
    <n v="-2500"/>
    <n v="-1"/>
    <n v="0"/>
    <n v="8975"/>
    <n v="0"/>
    <n v="0"/>
    <n v="1"/>
  </r>
  <r>
    <s v="SVM"/>
    <s v="Scottsdale Villa Mirage - Arizona"/>
    <x v="134"/>
    <x v="88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66"/>
    <x v="3"/>
    <n v="3"/>
    <n v="2"/>
    <n v="1"/>
    <n v="1"/>
    <n v="0"/>
    <n v="1"/>
    <n v="0"/>
    <n v="0"/>
    <n v="0"/>
    <n v="-12420"/>
    <n v="-900"/>
    <n v="-11520"/>
    <n v="-11520"/>
    <n v="-3000"/>
    <n v="-1"/>
    <n v="-1"/>
    <n v="11520"/>
    <n v="-11520"/>
    <n v="0"/>
    <n v="1"/>
  </r>
  <r>
    <s v="SVM"/>
    <s v="Scottsdale Villa Mirage - Arizona"/>
    <x v="134"/>
    <x v="1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4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49"/>
    <x v="3"/>
    <n v="3"/>
    <n v="2"/>
    <n v="2"/>
    <n v="2"/>
    <n v="0"/>
    <n v="1"/>
    <n v="9125"/>
    <n v="150"/>
    <n v="8975"/>
    <n v="0"/>
    <n v="0"/>
    <n v="0"/>
    <n v="8975"/>
    <n v="2500"/>
    <n v="1"/>
    <n v="0.5"/>
    <n v="8975"/>
    <n v="4487.5"/>
    <n v="1"/>
    <n v="0"/>
  </r>
  <r>
    <s v="SVM"/>
    <s v="Scottsdale Villa Mirage - Arizona"/>
    <x v="134"/>
    <x v="14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1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17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1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2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3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22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5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7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2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43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2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26"/>
    <x v="3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3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7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6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7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0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20"/>
    <x v="3"/>
    <n v="3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2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37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28"/>
    <x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3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30"/>
    <x v="3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3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80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34"/>
    <x v="3"/>
    <n v="0"/>
    <n v="0"/>
    <n v="0"/>
    <n v="0"/>
    <n v="0"/>
    <n v="0"/>
    <n v="10125"/>
    <n v="450"/>
    <n v="9675"/>
    <n v="0"/>
    <n v="0"/>
    <n v="0"/>
    <n v="9675"/>
    <n v="2500"/>
    <n v="1"/>
    <n v="0"/>
    <n v="9675"/>
    <n v="0"/>
    <n v="1"/>
    <n v="0"/>
  </r>
  <r>
    <s v="SVM"/>
    <s v="Scottsdale Villa Mirage - Arizona"/>
    <x v="134"/>
    <x v="7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27"/>
    <x v="3"/>
    <n v="3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73"/>
    <x v="3"/>
    <n v="4"/>
    <n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74"/>
    <x v="3"/>
    <n v="6"/>
    <n v="6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3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69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01"/>
    <x v="3"/>
    <n v="2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4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42"/>
    <x v="3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4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66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44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167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48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4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50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85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5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4"/>
    <x v="56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6"/>
    <x v="1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6"/>
    <x v="78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16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16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4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7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76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134"/>
    <x v="2"/>
    <n v="3"/>
    <n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6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14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6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67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16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7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1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16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18"/>
    <x v="2"/>
    <n v="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19"/>
    <x v="2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22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24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25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2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28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30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80"/>
    <x v="2"/>
    <n v="2"/>
    <n v="2"/>
    <n v="1"/>
    <n v="0"/>
    <n v="1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32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33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34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35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37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72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73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128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39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101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43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97"/>
    <x v="2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84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48"/>
    <x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159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50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85"/>
    <x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86"/>
    <x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53"/>
    <x v="2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54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55"/>
    <x v="2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56"/>
    <x v="2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7"/>
    <x v="57"/>
    <x v="2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6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0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58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59"/>
    <x v="5"/>
    <n v="4"/>
    <n v="4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09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10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2"/>
    <x v="5"/>
    <n v="5"/>
    <n v="4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3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11"/>
    <x v="5"/>
    <n v="4"/>
    <n v="3"/>
    <n v="2"/>
    <n v="2"/>
    <n v="0"/>
    <n v="0"/>
    <n v="24300"/>
    <n v="1050"/>
    <n v="23250"/>
    <n v="0"/>
    <n v="0"/>
    <n v="0"/>
    <n v="23250"/>
    <n v="7500"/>
    <n v="1"/>
    <n v="0.5"/>
    <n v="23250"/>
    <n v="11625"/>
    <n v="1"/>
    <n v="0"/>
  </r>
  <r>
    <s v="SVM"/>
    <s v="Scottsdale Villa Mirage - Arizona"/>
    <x v="192"/>
    <x v="5"/>
    <x v="5"/>
    <n v="5"/>
    <n v="4"/>
    <n v="4"/>
    <n v="3"/>
    <n v="0"/>
    <n v="1"/>
    <n v="45150"/>
    <n v="3660"/>
    <n v="41490"/>
    <n v="0"/>
    <n v="0"/>
    <n v="0"/>
    <n v="41490"/>
    <n v="20000"/>
    <n v="1"/>
    <n v="0.3333"/>
    <n v="41490"/>
    <n v="13830"/>
    <n v="1"/>
    <n v="0"/>
  </r>
  <r>
    <s v="SVM"/>
    <s v="Scottsdale Villa Mirage - Arizona"/>
    <x v="192"/>
    <x v="87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12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7"/>
    <x v="5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63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76"/>
    <x v="5"/>
    <n v="2"/>
    <n v="2"/>
    <n v="2"/>
    <n v="2"/>
    <n v="0"/>
    <n v="0"/>
    <n v="14956"/>
    <n v="630"/>
    <n v="14326"/>
    <n v="0"/>
    <n v="0"/>
    <n v="0"/>
    <n v="14326"/>
    <n v="4000"/>
    <n v="1"/>
    <n v="0.5"/>
    <n v="14326"/>
    <n v="7163"/>
    <n v="1"/>
    <n v="0"/>
  </r>
  <r>
    <s v="SVM"/>
    <s v="Scottsdale Villa Mirage - Arizona"/>
    <x v="192"/>
    <x v="13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6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63"/>
    <x v="5"/>
    <n v="6"/>
    <n v="4"/>
    <n v="4"/>
    <n v="4"/>
    <n v="0"/>
    <n v="1"/>
    <n v="10125"/>
    <n v="525"/>
    <n v="9600"/>
    <n v="0"/>
    <n v="0"/>
    <n v="0"/>
    <n v="9600"/>
    <n v="2500"/>
    <n v="1"/>
    <n v="0.25"/>
    <n v="9600"/>
    <n v="2400"/>
    <n v="1"/>
    <n v="0"/>
  </r>
  <r>
    <s v="SVM"/>
    <s v="Scottsdale Villa Mirage - Arizona"/>
    <x v="192"/>
    <x v="113"/>
    <x v="5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45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64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65"/>
    <x v="5"/>
    <n v="4"/>
    <n v="2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8"/>
    <x v="5"/>
    <n v="8"/>
    <n v="5"/>
    <n v="5"/>
    <n v="5"/>
    <n v="0"/>
    <n v="2"/>
    <n v="24225"/>
    <n v="1425"/>
    <n v="22800"/>
    <n v="0"/>
    <n v="0"/>
    <n v="0"/>
    <n v="22800"/>
    <n v="7500"/>
    <n v="1"/>
    <n v="0.2"/>
    <n v="22800"/>
    <n v="4560"/>
    <n v="1"/>
    <n v="0"/>
  </r>
  <r>
    <s v="SVM"/>
    <s v="Scottsdale Villa Mirage - Arizona"/>
    <x v="192"/>
    <x v="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46"/>
    <x v="5"/>
    <n v="5"/>
    <n v="4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68"/>
    <x v="5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88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6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67"/>
    <x v="5"/>
    <n v="5"/>
    <n v="4"/>
    <n v="4"/>
    <n v="4"/>
    <n v="0"/>
    <n v="0"/>
    <n v="10125"/>
    <n v="375"/>
    <n v="9750"/>
    <n v="0"/>
    <n v="0"/>
    <n v="0"/>
    <n v="9750"/>
    <n v="2500"/>
    <n v="1"/>
    <n v="0.25"/>
    <n v="9750"/>
    <n v="2437.5"/>
    <n v="1"/>
    <n v="0"/>
  </r>
  <r>
    <s v="SVM"/>
    <s v="Scottsdale Villa Mirage - Arizona"/>
    <x v="192"/>
    <x v="147"/>
    <x v="5"/>
    <n v="2"/>
    <n v="2"/>
    <n v="2"/>
    <n v="2"/>
    <n v="0"/>
    <n v="0"/>
    <n v="10125"/>
    <n v="525"/>
    <n v="9600"/>
    <n v="0"/>
    <n v="0"/>
    <n v="0"/>
    <n v="9600"/>
    <n v="2500"/>
    <n v="1"/>
    <n v="0.5"/>
    <n v="9600"/>
    <n v="4800"/>
    <n v="1"/>
    <n v="0"/>
  </r>
  <r>
    <s v="SVM"/>
    <s v="Scottsdale Villa Mirage - Arizona"/>
    <x v="192"/>
    <x v="148"/>
    <x v="5"/>
    <n v="5"/>
    <n v="5"/>
    <n v="4"/>
    <n v="4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15"/>
    <x v="5"/>
    <n v="2"/>
    <n v="2"/>
    <n v="2"/>
    <n v="2"/>
    <n v="0"/>
    <n v="0"/>
    <n v="24075"/>
    <n v="1275"/>
    <n v="22800"/>
    <n v="0"/>
    <n v="0"/>
    <n v="0"/>
    <n v="22800"/>
    <n v="7500"/>
    <n v="1"/>
    <n v="0.5"/>
    <n v="22800"/>
    <n v="11400"/>
    <n v="1"/>
    <n v="0"/>
  </r>
  <r>
    <s v="SVM"/>
    <s v="Scottsdale Villa Mirage - Arizona"/>
    <x v="192"/>
    <x v="149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9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1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18"/>
    <x v="5"/>
    <n v="4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1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50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20"/>
    <x v="5"/>
    <n v="2"/>
    <n v="2"/>
    <n v="2"/>
    <n v="2"/>
    <n v="0"/>
    <n v="0"/>
    <n v="10125"/>
    <n v="525"/>
    <n v="9600"/>
    <n v="0"/>
    <n v="0"/>
    <n v="0"/>
    <n v="9600"/>
    <n v="2500"/>
    <n v="1"/>
    <n v="0.5"/>
    <n v="9600"/>
    <n v="4800"/>
    <n v="1"/>
    <n v="0"/>
  </r>
  <r>
    <s v="SVM"/>
    <s v="Scottsdale Villa Mirage - Arizona"/>
    <x v="192"/>
    <x v="121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32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22"/>
    <x v="5"/>
    <n v="6"/>
    <n v="5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42"/>
    <x v="5"/>
    <n v="5"/>
    <n v="3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70"/>
    <x v="5"/>
    <n v="5"/>
    <n v="3"/>
    <n v="3"/>
    <n v="3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0"/>
    <x v="5"/>
    <n v="5"/>
    <n v="2"/>
    <n v="1"/>
    <n v="1"/>
    <n v="0"/>
    <n v="3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24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25"/>
    <x v="5"/>
    <n v="2"/>
    <n v="2"/>
    <n v="2"/>
    <n v="2"/>
    <n v="0"/>
    <n v="0"/>
    <n v="10125"/>
    <n v="525"/>
    <n v="9600"/>
    <n v="0"/>
    <n v="0"/>
    <n v="0"/>
    <n v="9600"/>
    <n v="2500"/>
    <n v="1"/>
    <n v="0.5"/>
    <n v="9600"/>
    <n v="4800"/>
    <n v="1"/>
    <n v="0"/>
  </r>
  <r>
    <s v="SVM"/>
    <s v="Scottsdale Villa Mirage - Arizona"/>
    <x v="192"/>
    <x v="12"/>
    <x v="5"/>
    <n v="1"/>
    <n v="1"/>
    <n v="1"/>
    <n v="1"/>
    <n v="0"/>
    <n v="0"/>
    <n v="9860"/>
    <n v="150"/>
    <n v="9710"/>
    <n v="0"/>
    <n v="0"/>
    <n v="0"/>
    <n v="9710"/>
    <n v="2500"/>
    <n v="1"/>
    <n v="1"/>
    <n v="9710"/>
    <n v="9710"/>
    <n v="1"/>
    <n v="0"/>
  </r>
  <r>
    <s v="SVM"/>
    <s v="Scottsdale Villa Mirage - Arizona"/>
    <x v="192"/>
    <x v="153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6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77"/>
    <x v="5"/>
    <n v="3"/>
    <n v="2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78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8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00"/>
    <x v="5"/>
    <n v="0"/>
    <n v="0"/>
    <n v="0"/>
    <n v="0"/>
    <n v="0"/>
    <n v="0"/>
    <n v="10075"/>
    <n v="300"/>
    <n v="9775"/>
    <n v="0"/>
    <n v="0"/>
    <n v="0"/>
    <n v="9775"/>
    <n v="2500"/>
    <n v="1"/>
    <n v="0"/>
    <n v="9775"/>
    <n v="0"/>
    <n v="1"/>
    <n v="0"/>
  </r>
  <r>
    <s v="SVM"/>
    <s v="Scottsdale Villa Mirage - Arizona"/>
    <x v="192"/>
    <x v="10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3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21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22"/>
    <x v="5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23"/>
    <x v="5"/>
    <n v="2"/>
    <n v="2"/>
    <n v="2"/>
    <n v="2"/>
    <n v="0"/>
    <n v="0"/>
    <n v="10500"/>
    <n v="600"/>
    <n v="9900"/>
    <n v="0"/>
    <n v="0"/>
    <n v="0"/>
    <n v="9900"/>
    <n v="2500"/>
    <n v="1"/>
    <n v="0.5"/>
    <n v="9900"/>
    <n v="4950"/>
    <n v="1"/>
    <n v="0"/>
  </r>
  <r>
    <s v="SVM"/>
    <s v="Scottsdale Villa Mirage - Arizona"/>
    <x v="192"/>
    <x v="154"/>
    <x v="5"/>
    <n v="1"/>
    <n v="1"/>
    <n v="1"/>
    <n v="1"/>
    <n v="0"/>
    <n v="0"/>
    <n v="14675"/>
    <n v="630"/>
    <n v="14045"/>
    <n v="0"/>
    <n v="0"/>
    <n v="0"/>
    <n v="14045"/>
    <n v="4000"/>
    <n v="1"/>
    <n v="1"/>
    <n v="14045"/>
    <n v="14045"/>
    <n v="1"/>
    <n v="0"/>
  </r>
  <r>
    <s v="SVM"/>
    <s v="Scottsdale Villa Mirage - Arizona"/>
    <x v="192"/>
    <x v="83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2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3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25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26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27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28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3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80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35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71"/>
    <x v="5"/>
    <n v="3"/>
    <n v="3"/>
    <n v="3"/>
    <n v="3"/>
    <n v="0"/>
    <n v="0"/>
    <n v="24075"/>
    <n v="1275"/>
    <n v="22800"/>
    <n v="0"/>
    <n v="0"/>
    <n v="0"/>
    <n v="22800"/>
    <n v="7500"/>
    <n v="1"/>
    <n v="0.3333"/>
    <n v="22800"/>
    <n v="7600"/>
    <n v="1"/>
    <n v="0"/>
  </r>
  <r>
    <s v="SVM"/>
    <s v="Scottsdale Villa Mirage - Arizona"/>
    <x v="192"/>
    <x v="37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55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27"/>
    <x v="5"/>
    <n v="2"/>
    <n v="2"/>
    <n v="2"/>
    <n v="2"/>
    <n v="0"/>
    <n v="0"/>
    <n v="10125"/>
    <n v="450"/>
    <n v="9675"/>
    <n v="0"/>
    <n v="0"/>
    <n v="0"/>
    <n v="9675"/>
    <n v="2500"/>
    <n v="1"/>
    <n v="0.5"/>
    <n v="9675"/>
    <n v="4837.5"/>
    <n v="1"/>
    <n v="0"/>
  </r>
  <r>
    <s v="SVM"/>
    <s v="Scottsdale Villa Mirage - Arizona"/>
    <x v="192"/>
    <x v="73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74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28"/>
    <x v="5"/>
    <n v="1"/>
    <n v="1"/>
    <n v="1"/>
    <n v="1"/>
    <n v="0"/>
    <n v="0"/>
    <n v="7330"/>
    <n v="150"/>
    <n v="7180"/>
    <n v="0"/>
    <n v="0"/>
    <n v="0"/>
    <n v="7180"/>
    <n v="2000"/>
    <n v="1"/>
    <n v="1"/>
    <n v="7180"/>
    <n v="7180"/>
    <n v="1"/>
    <n v="0"/>
  </r>
  <r>
    <s v="SVM"/>
    <s v="Scottsdale Villa Mirage - Arizona"/>
    <x v="192"/>
    <x v="75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40"/>
    <x v="5"/>
    <n v="4"/>
    <n v="3"/>
    <n v="3"/>
    <n v="3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69"/>
    <x v="5"/>
    <n v="2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30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01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41"/>
    <x v="5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42"/>
    <x v="5"/>
    <n v="3"/>
    <n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66"/>
    <x v="5"/>
    <n v="3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56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97"/>
    <x v="5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44"/>
    <x v="5"/>
    <n v="3"/>
    <n v="3"/>
    <n v="3"/>
    <n v="3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67"/>
    <x v="5"/>
    <n v="5"/>
    <n v="4"/>
    <n v="2"/>
    <n v="2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84"/>
    <x v="5"/>
    <n v="2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45"/>
    <x v="5"/>
    <n v="3"/>
    <n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48"/>
    <x v="5"/>
    <n v="0"/>
    <n v="0"/>
    <n v="0"/>
    <n v="0"/>
    <n v="0"/>
    <n v="0"/>
    <n v="10225"/>
    <n v="450"/>
    <n v="9775"/>
    <n v="0"/>
    <n v="0"/>
    <n v="0"/>
    <n v="9775"/>
    <n v="2500"/>
    <n v="1"/>
    <n v="0"/>
    <n v="9775"/>
    <n v="0"/>
    <n v="1"/>
    <n v="0"/>
  </r>
  <r>
    <s v="SVM"/>
    <s v="Scottsdale Villa Mirage - Arizona"/>
    <x v="192"/>
    <x v="159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140"/>
    <x v="5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50"/>
    <x v="5"/>
    <n v="1"/>
    <n v="1"/>
    <n v="1"/>
    <n v="1"/>
    <n v="0"/>
    <n v="0"/>
    <n v="14820"/>
    <n v="480"/>
    <n v="14340"/>
    <n v="0"/>
    <n v="0"/>
    <n v="0"/>
    <n v="14340"/>
    <n v="4000"/>
    <n v="1"/>
    <n v="1"/>
    <n v="14340"/>
    <n v="14340"/>
    <n v="1"/>
    <n v="0"/>
  </r>
  <r>
    <s v="SVM"/>
    <s v="Scottsdale Villa Mirage - Arizona"/>
    <x v="192"/>
    <x v="85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86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52"/>
    <x v="5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55"/>
    <x v="5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56"/>
    <x v="5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2"/>
    <x v="57"/>
    <x v="5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93"/>
    <x v="170"/>
    <x v="5"/>
    <n v="0"/>
    <n v="0"/>
    <n v="0"/>
    <n v="0"/>
    <n v="0"/>
    <n v="0"/>
    <n v="0"/>
    <n v="0"/>
    <n v="0"/>
    <n v="-14510"/>
    <n v="-750"/>
    <n v="-13760"/>
    <n v="-13760"/>
    <n v="-4000"/>
    <n v="-1"/>
    <n v="0"/>
    <n v="13760"/>
    <n v="0"/>
    <n v="0"/>
    <n v="1"/>
  </r>
  <r>
    <s v="SVM"/>
    <s v="Scottsdale Villa Mirage - Arizona"/>
    <x v="139"/>
    <x v="162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0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58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11"/>
    <x v="3"/>
    <n v="2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8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5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99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6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76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6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14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20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2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4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7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6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1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3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79"/>
    <x v="3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53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3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2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2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5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2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81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81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25"/>
    <x v="3"/>
    <n v="2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80"/>
    <x v="3"/>
    <n v="2"/>
    <n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3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71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37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72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29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4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42"/>
    <x v="3"/>
    <n v="2"/>
    <n v="2"/>
    <n v="2"/>
    <n v="2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44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84"/>
    <x v="3"/>
    <n v="2"/>
    <n v="2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45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5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160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52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53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54"/>
    <x v="3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55"/>
    <x v="3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</r>
  <r>
    <s v="SVM"/>
    <s v="Scottsdale Villa Mirage - Arizona"/>
    <x v="139"/>
    <x v="56"/>
    <x v="3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 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PivotTable1" cacheId="0" dataOnRows="0" dataCaption="Values" showError="0" showMissing="1" updatedVersion="4" minRefreshableVersion="3" asteriskTotals="0" showItems="1" editData="0" disableFieldList="0" showCalcMbrs="0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3" indent="0" showEmptyRow="0" showEmptyCol="0" showHeaders="1" compact="1" outline="1" outlineData="1" compactData="1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4:D33" firstHeaderRow="1" firstDataRow="2" firstDataCol="1" rowPageCount="2" colPageCount="1"/>
  <pivotFields count="29"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descending" defaultSubtotal="1">
      <items count="196">
        <item t="data" sd="0" m="1" x="194"/>
        <item t="data" sd="0" x="21"/>
        <item t="data" sd="0" x="22"/>
        <item t="data" sd="0" x="23"/>
        <item t="data" sd="0" x="140"/>
        <item t="data" sd="0" x="20"/>
        <item t="data" sd="0" x="24"/>
        <item t="data" sd="0" x="25"/>
        <item t="data" sd="0" x="26"/>
        <item t="data" sd="0" x="153"/>
        <item t="data" sd="0" x="27"/>
        <item t="data" sd="0" x="154"/>
        <item t="data" sd="0" x="28"/>
        <item t="data" sd="0" x="168"/>
        <item t="data" sd="0" x="29"/>
        <item t="data" sd="0" x="155"/>
        <item t="data" sd="0" x="30"/>
        <item t="data" sd="0" x="31"/>
        <item t="data" sd="0" x="141"/>
        <item t="data" sd="0" x="32"/>
        <item t="data" sd="0" x="33"/>
        <item t="data" sd="0" x="156"/>
        <item t="data" sd="0" x="34"/>
        <item t="data" sd="0" x="157"/>
        <item t="data" sd="0" x="35"/>
        <item t="data" sd="0" x="36"/>
        <item t="data" sd="0" x="37"/>
        <item t="data" sd="0" x="38"/>
        <item t="data" sd="0" x="39"/>
        <item t="data" sd="0" x="40"/>
        <item t="data" sd="0" x="41"/>
        <item t="data" sd="0" x="42"/>
        <item t="data" sd="0" x="43"/>
        <item t="data" sd="0" x="44"/>
        <item t="data" sd="0" x="45"/>
        <item t="data" sd="0" x="142"/>
        <item t="data" sd="0" x="0"/>
        <item t="data" sd="0" x="46"/>
        <item t="data" sd="0" x="47"/>
        <item t="data" sd="0" x="48"/>
        <item t="data" sd="0" x="169"/>
        <item t="data" sd="0" x="49"/>
        <item t="data" sd="0" x="50"/>
        <item t="data" sd="0" x="51"/>
        <item t="data" sd="0" x="52"/>
        <item t="data" sd="0" x="53"/>
        <item t="data" sd="0" x="54"/>
        <item t="data" sd="0" x="55"/>
        <item t="data" sd="0" x="56"/>
        <item t="data" sd="0" x="170"/>
        <item t="data" sd="0" x="57"/>
        <item t="data" sd="0" x="58"/>
        <item t="data" sd="0" x="171"/>
        <item t="data" sd="0" x="1"/>
        <item t="data" sd="0" x="59"/>
        <item t="data" sd="0" x="143"/>
        <item t="data" sd="0" x="158"/>
        <item t="data" sd="0" x="172"/>
        <item t="data" sd="0" x="159"/>
        <item t="data" sd="0" x="60"/>
        <item t="data" sd="0" x="2"/>
        <item t="data" sd="0" x="61"/>
        <item t="data" sd="0" x="62"/>
        <item t="data" sd="0" x="63"/>
        <item t="data" sd="0" x="160"/>
        <item t="data" sd="0" x="64"/>
        <item t="data" sd="0" x="65"/>
        <item t="data" sd="0" x="66"/>
        <item t="data" sd="0" x="67"/>
        <item t="data" sd="0" x="3"/>
        <item t="data" sd="0" x="68"/>
        <item t="data" sd="0" x="69"/>
        <item t="data" sd="0" x="70"/>
        <item t="data" sd="0" x="173"/>
        <item t="data" sd="0" x="71"/>
        <item t="data" sd="0" x="72"/>
        <item t="data" sd="0" x="73"/>
        <item t="data" sd="0" x="74"/>
        <item t="data" sd="0" x="75"/>
        <item t="data" sd="0" x="76"/>
        <item t="data" sd="0" x="77"/>
        <item t="data" sd="0" x="144"/>
        <item t="data" sd="0" x="78"/>
        <item t="data" sd="0" x="4"/>
        <item t="data" sd="0" x="145"/>
        <item t="data" sd="0" x="79"/>
        <item t="data" sd="0" x="80"/>
        <item t="data" sd="0" x="81"/>
        <item t="data" sd="0" x="82"/>
        <item t="data" sd="0" x="83"/>
        <item t="data" sd="0" x="84"/>
        <item t="data" sd="0" x="146"/>
        <item t="data" sd="0" x="174"/>
        <item t="data" sd="0" x="85"/>
        <item t="data" sd="0" x="161"/>
        <item t="data" sd="0" x="86"/>
        <item t="data" sd="0" x="175"/>
        <item t="data" sd="0" x="87"/>
        <item t="data" sd="0" x="176"/>
        <item t="data" sd="0" x="88"/>
        <item t="data" sd="0" x="177"/>
        <item t="data" sd="0" x="178"/>
        <item t="data" sd="0" x="5"/>
        <item t="data" sd="0" x="89"/>
        <item t="data" sd="0" x="90"/>
        <item t="data" sd="0" x="179"/>
        <item t="data" sd="0" x="6"/>
        <item t="data" sd="0" x="167"/>
        <item t="data" sd="0" x="180"/>
        <item t="data" sd="0" x="7"/>
        <item t="data" sd="0" x="8"/>
        <item t="data" sd="0" x="9"/>
        <item t="data" sd="0" x="91"/>
        <item t="data" sd="0" x="92"/>
        <item t="data" sd="0" x="181"/>
        <item t="data" sd="0" x="147"/>
        <item t="data" sd="0" x="148"/>
        <item t="data" sd="0" x="93"/>
        <item t="data" sd="0" x="182"/>
        <item t="data" sd="0" x="94"/>
        <item t="data" sd="0" x="183"/>
        <item t="data" sd="0" x="95"/>
        <item t="data" sd="0" x="96"/>
        <item t="data" sd="0" x="10"/>
        <item t="data" sd="0" x="97"/>
        <item t="data" sd="0" x="98"/>
        <item t="data" sd="0" x="149"/>
        <item t="data" sd="0" x="99"/>
        <item t="data" sd="0" x="100"/>
        <item t="data" sd="0" x="150"/>
        <item t="data" sd="0" x="151"/>
        <item t="data" sd="0" x="101"/>
        <item t="data" sd="0" x="102"/>
        <item t="data" sd="0" x="184"/>
        <item t="data" sd="0" x="103"/>
        <item t="data" sd="0" x="11"/>
        <item t="data" sd="0" x="12"/>
        <item t="data" sd="0" x="13"/>
        <item t="data" sd="0" x="14"/>
        <item t="data" sd="0" x="104"/>
        <item t="data" sd="0" x="185"/>
        <item t="data" sd="0" x="105"/>
        <item t="data" sd="0" x="106"/>
        <item t="data" sd="0" x="107"/>
        <item t="data" sd="0" x="108"/>
        <item t="data" sd="0" x="186"/>
        <item t="data" sd="0" x="187"/>
        <item t="data" sd="0" x="109"/>
        <item t="data" sd="0" x="110"/>
        <item t="data" sd="0" x="15"/>
        <item t="data" sd="0" x="111"/>
        <item t="data" sd="0" x="112"/>
        <item t="data" sd="0" x="113"/>
        <item t="data" sd="0" x="162"/>
        <item t="data" sd="0" x="114"/>
        <item t="data" sd="0" x="115"/>
        <item t="data" sd="0" x="163"/>
        <item t="data" sd="0" x="116"/>
        <item t="data" sd="0" x="188"/>
        <item t="data" sd="0" x="117"/>
        <item t="data" sd="0" x="118"/>
        <item t="data" sd="0" x="119"/>
        <item t="data" sd="0" x="120"/>
        <item t="data" sd="0" x="121"/>
        <item t="data" sd="0" x="122"/>
        <item t="data" sd="0" x="123"/>
        <item t="data" sd="0" x="189"/>
        <item t="data" sd="0" x="124"/>
        <item t="data" sd="0" x="125"/>
        <item t="data" sd="0" x="126"/>
        <item t="data" sd="0" x="16"/>
        <item t="data" sd="0" x="17"/>
        <item t="data" sd="0" x="127"/>
        <item t="data" sd="0" x="164"/>
        <item t="data" sd="0" x="165"/>
        <item t="data" sd="0" x="190"/>
        <item t="data" sd="0" x="18"/>
        <item t="data" sd="0" x="128"/>
        <item t="data" sd="0" x="129"/>
        <item t="data" sd="0" x="130"/>
        <item t="data" sd="0" x="131"/>
        <item t="data" sd="0" x="191"/>
        <item t="data" sd="0" x="19"/>
        <item t="data" sd="0" x="132"/>
        <item t="data" sd="0" x="133"/>
        <item t="data" sd="0" x="134"/>
        <item t="data" sd="0" x="135"/>
        <item t="data" sd="0" x="136"/>
        <item t="data" sd="0" x="137"/>
        <item t="data" sd="0" x="192"/>
        <item t="data" sd="0" x="138"/>
        <item t="data" sd="0" x="166"/>
        <item t="data" sd="0" x="152"/>
        <item t="data" sd="0" x="193"/>
        <item t="data" sd="0" x="139"/>
        <item t="default" sd="0"/>
      </items>
      <autoSortScope>
        <pivotArea type="normal" dataOnly="0" outline="0" fieldPosition="0">
          <references count="1">
            <reference field="4294967294" selected="0">
              <x v="2"/>
            </reference>
          </references>
        </pivotArea>
      </autoSortScope>
    </pivotField>
    <pivotField axis="axisPage" showDropDowns="1" compact="1" numFmtId="15" outline="1" subtotalTop="1" dragToRow="1" dragToCol="1" multipleItemSelectionAllowed="1" dragToPage="1" dragToData="1" dragOff="1" showAll="0" topAutoShow="1" itemPageCount="10" sortType="manual" defaultSubtotal="1">
      <items count="34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efault" sd="1"/>
      </items>
    </pivotField>
    <pivotField axis="axisPage" showDropDowns="1" compact="1" outline="1" subtotalTop="1" dragToRow="1" dragToCol="1" multipleItemSelectionAllowed="1" dragToPage="1" dragToData="1" dragOff="1" showAll="0" topAutoShow="1" itemPageCount="10" sortType="manual" defaultSubtotal="1">
      <items count="7">
        <item t="data" h="1" sd="0" x="1"/>
        <item t="data" h="1" sd="0" x="5"/>
        <item t="data" h="1" sd="0" x="4"/>
        <item t="data" sd="0" x="0"/>
        <item t="data" h="1" sd="0" x="3"/>
        <item t="data" h="1" sd="0" x="2"/>
        <item t="default" sd="0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numFmtId="10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0" dragToCol="0" dragToPage="0" dragToData="1" dragOff="1" showAll="0" topAutoShow="1" itemPageCount="10" sortType="manual" defaultSubtotal="0"/>
    <pivotField showDropDowns="1" compact="1" outline="1" subtotalTop="1" dragToRow="0" dragToCol="0" dragToPage="0" dragToData="1" dragOff="1" showAll="0" topAutoShow="1" itemPageCount="10" sortType="manual" defaultSubtotal="0"/>
    <pivotField showDropDowns="1" compact="1" outline="1" subtotalTop="1" dragToRow="0" dragToCol="0" dragToPage="0" dragToData="1" dragOff="1" showAll="0" topAutoShow="1" itemPageCount="10" sortType="manual" defaultSubtotal="0"/>
    <pivotField showDropDowns="1" compact="1" outline="1" subtotalTop="1" dragToRow="0" dragToCol="0" dragToPage="0" dragToData="1" dragOff="1" showAll="0" topAutoShow="1" itemPageCount="10" sortType="manual" defaultSubtotal="0"/>
  </pivotFields>
  <rowFields count="1">
    <field x="2"/>
  </rowFields>
  <rowItems count="28">
    <i t="data" r="0" i="0">
      <x v="181"/>
    </i>
    <i t="data" r="0" i="0">
      <x v="174"/>
    </i>
    <i t="data" r="0" i="0">
      <x v="182"/>
    </i>
    <i t="data" r="0" i="0">
      <x v="171"/>
    </i>
    <i t="data" r="0" i="0">
      <x v="170"/>
    </i>
    <i t="data" r="0" i="0">
      <x v="138"/>
    </i>
    <i t="data" r="0" i="0">
      <x v="176"/>
    </i>
    <i t="data" r="0" i="0">
      <x v="36"/>
    </i>
    <i t="data" r="0" i="0">
      <x v="102"/>
    </i>
    <i t="data" r="0" i="0">
      <x v="60"/>
    </i>
    <i t="data" r="0" i="0">
      <x v="135"/>
    </i>
    <i t="data" r="0" i="0">
      <x v="111"/>
    </i>
    <i t="data" r="0" i="0">
      <x v="110"/>
    </i>
    <i t="data" r="0" i="0">
      <x v="137"/>
    </i>
    <i t="data" r="0" i="0">
      <x v="53"/>
    </i>
    <i t="data" r="0" i="0">
      <x v="83"/>
    </i>
    <i t="data" r="0" i="0">
      <x v="123"/>
    </i>
    <i t="data" r="0" i="0">
      <x v="106"/>
    </i>
    <i t="data" r="0" i="0">
      <x v="81"/>
    </i>
    <i t="data" r="0" i="0">
      <x v="109"/>
    </i>
    <i t="data" r="0" i="0">
      <x v="136"/>
    </i>
    <i t="data" r="0" i="0">
      <x v="69"/>
    </i>
    <i t="data" r="0" i="0">
      <x v="149"/>
    </i>
    <i t="data" r="0" i="0">
      <x v="54"/>
    </i>
    <i t="data" r="0" i="0">
      <x v="107"/>
    </i>
    <i t="data" r="0" i="0">
      <x v="65"/>
    </i>
    <i t="data" r="0" i="0">
      <x v="179"/>
    </i>
    <i t="grand" r="0" i="0">
      <x v="0"/>
    </i>
  </rowItems>
  <colFields count="1">
    <field x="-2"/>
  </colFields>
  <colItems count="3">
    <i t="data" r="0" i="0">
      <x v="0"/>
    </i>
    <i t="data" r="0" i="1">
      <x v="1"/>
    </i>
    <i t="data" r="0" i="2">
      <x v="2"/>
    </i>
  </colItems>
  <pageFields count="2">
    <pageField fld="4" hier="-1"/>
    <pageField fld="3" hier="-1"/>
  </pageFields>
  <dataFields count="3">
    <dataField name="Sum of QUAL TOURS" fld="8" subtotal="sum" showDataAs="normal" baseField="0" baseItem="0"/>
    <dataField name="Sum of NET SALES VOLUME" fld="17" subtotal="sum" showDataAs="normal" baseField="0" baseItem="0" numFmtId="164"/>
    <dataField name="Sum of VPG1" fld="25" subtotal="sum" showDataAs="normal" baseField="0" baseItem="0" numFmtId="164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Table3" displayName="Table3" ref="A4:G13" headerRowCount="1" totalsRowCount="1">
  <autoFilter ref="A4:G12"/>
  <tableColumns count="7">
    <tableColumn id="1" name="Agent" totalsRowLabel="Total">
      <calculatedColumnFormula>INDEX(Sales!$A$2:$A$15,MATCH(Table3[[#This Row],[Customer]],Sales!$B$2:$B$15,0))</calculatedColumnFormula>
    </tableColumn>
    <tableColumn id="2" name="Customer"/>
    <tableColumn id="10" name="PENDING" totalsRowFunction="sum" dataDxfId="8" totalsRowDxfId="3">
      <calculatedColumnFormula>SUMIFS(Sales!$G:$G,Sales!$A:$A,$A5,Sales!$D:$D,"&gt;="&amp;$B$1,Sales!$D:$D,"&lt;="&amp;$B$2,Sales!F:F,$C$4)</calculatedColumnFormula>
    </tableColumn>
    <tableColumn id="15" name="CANCEL" totalsRowFunction="sum" dataDxfId="4" totalsRowDxfId="2">
      <calculatedColumnFormula>(IF(SUMPRODUCT(--(Sales!$B$2:$B$15=Table3[[#This Row],[Customer]]),--(Sales!$F$2:$F$15="good"))-SUMPRODUCT(--(Sales!$B$2:$B$15=Table3[[#This Row],[Customer]]),--(Sales!$F$2:$F$15="cancel"))=0,(INDEX(Sales!$G$2:$G$15,MATCH(Table3[[#This Row],[Agent]],Sales!$A$2:$A$15,0))*-1),""))</calculatedColumnFormula>
    </tableColumn>
    <tableColumn id="12" name="GOOD" totalsRowFunction="sum" dataDxfId="7" totalsRowDxfId="1">
      <calculatedColumnFormula>SUMIFS(Sales!$G:$G,Sales!$A:$A,$A5,Sales!$D:$D,"&gt;="&amp;$B$1,Sales!$D:$D,"&lt;="&amp;$B$2,Sales!F:F,$E$4)</calculatedColumnFormula>
    </tableColumn>
    <tableColumn id="13" name="Total" totalsRowFunction="sum" dataDxfId="6" totalsRowDxfId="0">
      <calculatedColumnFormula>SUM(C5:E5)</calculatedColumnFormula>
    </tableColumn>
    <tableColumn id="3" name="Column2" dataDxfId="5">
      <calculatedColumnFormula>SUMPRODUCT(--(Sales!$B$2:$B$15=Table3[[#This Row],[Customer]]),--(Sales!$F$2:$F$15="good"))-SUMPRODUCT(--(Sales!$B$2:$B$15=Table3[[#This Row],[Customer]]),--(Sales!$F$2:$F$15="cancel"))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pivotTable" Target="/xl/pivotTables/pivot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D33"/>
  <sheetViews>
    <sheetView workbookViewId="0">
      <selection activeCell="C12" sqref="C12"/>
    </sheetView>
  </sheetViews>
  <sheetFormatPr baseColWidth="8" defaultRowHeight="15"/>
  <cols>
    <col width="18.28515625" customWidth="1" style="3" min="1" max="1"/>
    <col width="19.28515625" customWidth="1" style="3" min="2" max="2"/>
    <col width="25.28515625" customWidth="1" style="3" min="3" max="3"/>
    <col width="12.42578125" customWidth="1" style="3" min="4" max="4"/>
    <col width="5" customWidth="1" style="3" min="5" max="8"/>
    <col width="4.42578125" customWidth="1" style="3" min="9" max="9"/>
    <col width="25.28515625" bestFit="1" customWidth="1" style="3" min="10" max="10"/>
    <col width="12.7109375" bestFit="1" customWidth="1" style="3" min="11" max="16"/>
    <col width="11.140625" bestFit="1" customWidth="1" style="3" min="17" max="17"/>
    <col width="12.42578125" bestFit="1" customWidth="1" style="3" min="18" max="18"/>
    <col width="9.140625" customWidth="1" style="3" min="19" max="25"/>
    <col width="24.28515625" bestFit="1" customWidth="1" style="3" min="26" max="26"/>
    <col width="30.42578125" bestFit="1" customWidth="1" style="3" min="27" max="27"/>
    <col width="17.5703125" bestFit="1" customWidth="1" style="3" min="28" max="28"/>
    <col width="9.28515625" bestFit="1" customWidth="1" style="3" min="29" max="31"/>
    <col width="8.7109375" customWidth="1" style="3" min="32" max="40"/>
    <col width="9.7109375" bestFit="1" customWidth="1" style="3" min="41" max="57"/>
    <col width="9" customWidth="1" style="3" min="58" max="65"/>
    <col width="10" bestFit="1" customWidth="1" style="3" min="66" max="86"/>
    <col width="8.5703125" customWidth="1" style="3" min="87" max="95"/>
    <col width="9.5703125" bestFit="1" customWidth="1" style="3" min="96" max="116"/>
    <col width="9.28515625" bestFit="1" customWidth="1" style="3" min="117" max="124"/>
    <col width="10.28515625" bestFit="1" customWidth="1" style="3" min="125" max="144"/>
    <col width="8.42578125" customWidth="1" style="3" min="145" max="152"/>
    <col width="9.42578125" bestFit="1" customWidth="1" style="3" min="153" max="169"/>
    <col width="7.85546875" customWidth="1" style="3" min="170" max="175"/>
    <col width="8.85546875" customWidth="1" style="3" min="176" max="201"/>
    <col width="11.28515625" bestFit="1" customWidth="1" style="3" min="202" max="202"/>
  </cols>
  <sheetData>
    <row r="1">
      <c r="A1" s="1" t="inlineStr">
        <is>
          <t>CALL CENTER</t>
        </is>
      </c>
      <c r="B1" t="inlineStr">
        <is>
          <t>Owner Day Tour</t>
        </is>
      </c>
    </row>
    <row r="2">
      <c r="A2" s="1" t="inlineStr">
        <is>
          <t>DAY OF YEAR</t>
        </is>
      </c>
      <c r="B2" t="inlineStr">
        <is>
          <t>(All)</t>
        </is>
      </c>
    </row>
    <row r="3"/>
    <row r="4">
      <c r="B4" s="1" t="inlineStr">
        <is>
          <t>Values</t>
        </is>
      </c>
    </row>
    <row r="5">
      <c r="A5" s="1" t="inlineStr">
        <is>
          <t>Row Labels</t>
        </is>
      </c>
      <c r="B5" t="inlineStr">
        <is>
          <t>Sum of QUAL TOURS</t>
        </is>
      </c>
      <c r="C5" t="inlineStr">
        <is>
          <t>Sum of NET SALES VOLUME</t>
        </is>
      </c>
      <c r="D5" t="inlineStr">
        <is>
          <t>Sum of VPG1</t>
        </is>
      </c>
    </row>
    <row r="6">
      <c r="A6" s="2" t="inlineStr">
        <is>
          <t>Unassigned Opc,</t>
        </is>
      </c>
      <c r="B6" t="n">
        <v>1</v>
      </c>
      <c r="C6" s="4" t="n">
        <v>14960</v>
      </c>
      <c r="D6" s="4" t="n">
        <v>14960</v>
      </c>
    </row>
    <row r="7">
      <c r="A7" s="2" t="inlineStr">
        <is>
          <t>[Person_1], [Person_2]</t>
        </is>
      </c>
      <c r="B7" t="n">
        <v>2</v>
      </c>
      <c r="C7" s="4" t="n">
        <v>23000</v>
      </c>
      <c r="D7" s="4" t="n">
        <v>11500</v>
      </c>
    </row>
    <row r="8">
      <c r="A8" s="2" t="inlineStr">
        <is>
          <t>Unknown</t>
        </is>
      </c>
      <c r="B8" t="n">
        <v>8</v>
      </c>
      <c r="C8" s="4" t="n">
        <v>33606</v>
      </c>
      <c r="D8" s="4" t="n">
        <v>4200.75</v>
      </c>
    </row>
    <row r="9">
      <c r="A9" s="2" t="inlineStr">
        <is>
          <t>[Person_3], [Person_4]</t>
        </is>
      </c>
      <c r="B9" t="n">
        <v>4</v>
      </c>
      <c r="C9" s="4" t="n">
        <v>16500</v>
      </c>
      <c r="D9" s="4" t="n">
        <v>4125</v>
      </c>
    </row>
    <row r="10">
      <c r="A10" s="2" t="inlineStr">
        <is>
          <t>Sutton, Belinda</t>
        </is>
      </c>
      <c r="B10" t="n">
        <v>250</v>
      </c>
      <c r="C10" s="4" t="n">
        <v>898481</v>
      </c>
      <c r="D10" s="4" t="n">
        <v>3593.924</v>
      </c>
    </row>
    <row r="11">
      <c r="A11" s="2" t="inlineStr">
        <is>
          <t>Quiroga, Kristine</t>
        </is>
      </c>
      <c r="B11" t="n">
        <v>291</v>
      </c>
      <c r="C11" s="4" t="n">
        <v>929064</v>
      </c>
      <c r="D11" s="4" t="n">
        <v>3192.659793814433</v>
      </c>
    </row>
    <row r="12">
      <c r="A12" s="2" t="inlineStr">
        <is>
          <t>[Person_5], [Person_6]</t>
        </is>
      </c>
      <c r="B12" t="n">
        <v>420</v>
      </c>
      <c r="C12" s="4" t="n">
        <v>1333041</v>
      </c>
      <c r="D12" s="4" t="n">
        <v>3173.907142857143</v>
      </c>
    </row>
    <row r="13">
      <c r="A13" s="2" t="inlineStr">
        <is>
          <t>Code, [Person_7]</t>
        </is>
      </c>
      <c r="B13" t="n">
        <v>177</v>
      </c>
      <c r="C13" s="4" t="n">
        <v>537762</v>
      </c>
      <c r="D13" s="4" t="n">
        <v>3038.203389830509</v>
      </c>
    </row>
    <row r="14">
      <c r="A14" s="2" t="inlineStr">
        <is>
          <t>Lipshin, [Person_8]</t>
        </is>
      </c>
      <c r="B14" t="n">
        <v>63</v>
      </c>
      <c r="C14" s="4" t="n">
        <v>182285</v>
      </c>
      <c r="D14" s="4" t="n">
        <v>2893.412698412698</v>
      </c>
    </row>
    <row r="15">
      <c r="A15" s="2" t="inlineStr">
        <is>
          <t>Fernandez, [Person_9]</t>
        </is>
      </c>
      <c r="B15" t="n">
        <v>6</v>
      </c>
      <c r="C15" s="4" t="n">
        <v>15730</v>
      </c>
      <c r="D15" s="4" t="n">
        <v>2621.666666666667</v>
      </c>
    </row>
    <row r="16">
      <c r="A16" s="2" t="inlineStr">
        <is>
          <t>Priest, [Person_10]</t>
        </is>
      </c>
      <c r="B16" t="n">
        <v>238</v>
      </c>
      <c r="C16" s="4" t="n">
        <v>623784</v>
      </c>
      <c r="D16" s="4" t="n">
        <v>2620.941176470588</v>
      </c>
    </row>
    <row r="17">
      <c r="A17" s="2" t="inlineStr">
        <is>
          <t>Mckelvey, Gina</t>
        </is>
      </c>
      <c r="B17" t="n">
        <v>364</v>
      </c>
      <c r="C17" s="4" t="n">
        <v>934786</v>
      </c>
      <c r="D17" s="4" t="n">
        <v>2568.093406593407</v>
      </c>
    </row>
    <row r="18">
      <c r="A18" s="2" t="inlineStr">
        <is>
          <t>Martinez, Kristina</t>
        </is>
      </c>
      <c r="B18" t="n">
        <v>107</v>
      </c>
      <c r="C18" s="4" t="n">
        <v>270715</v>
      </c>
      <c r="D18" s="4" t="n">
        <v>2530.046728971963</v>
      </c>
    </row>
    <row r="19">
      <c r="A19" s="2" t="inlineStr">
        <is>
          <t>[Person_11], [Person_12]</t>
        </is>
      </c>
      <c r="B19" t="n">
        <v>19</v>
      </c>
      <c r="C19" s="4" t="n">
        <v>47339</v>
      </c>
      <c r="D19" s="4" t="n">
        <v>2491.526315789474</v>
      </c>
    </row>
    <row r="20">
      <c r="A20" s="2" t="inlineStr">
        <is>
          <t>Drees, [Person_13]</t>
        </is>
      </c>
      <c r="B20" t="n">
        <v>137</v>
      </c>
      <c r="C20" s="4" t="n">
        <v>324910</v>
      </c>
      <c r="D20" s="4" t="n">
        <v>2371.605839416058</v>
      </c>
    </row>
    <row r="21">
      <c r="A21" s="2" t="inlineStr">
        <is>
          <t>Hwang, [Person_14]</t>
        </is>
      </c>
      <c r="B21" t="n">
        <v>28</v>
      </c>
      <c r="C21" s="4" t="n">
        <v>59641</v>
      </c>
      <c r="D21" s="4" t="n">
        <v>2130.035714285714</v>
      </c>
    </row>
    <row r="22">
      <c r="A22" s="2" t="inlineStr">
        <is>
          <t>Opendo, [Person_15]</t>
        </is>
      </c>
      <c r="B22" t="n">
        <v>6</v>
      </c>
      <c r="C22" s="4" t="n">
        <v>11520</v>
      </c>
      <c r="D22" s="4" t="n">
        <v>1920</v>
      </c>
    </row>
    <row r="23">
      <c r="A23" s="2" t="inlineStr">
        <is>
          <t>[Person_16], [Person_17]</t>
        </is>
      </c>
      <c r="B23" t="n">
        <v>6</v>
      </c>
      <c r="C23" s="4" t="n">
        <v>9251</v>
      </c>
      <c r="D23" s="4" t="n">
        <v>1541.833333333333</v>
      </c>
    </row>
    <row r="24">
      <c r="A24" s="2" t="inlineStr">
        <is>
          <t>Hudoba, [Person_18]</t>
        </is>
      </c>
      <c r="B24" t="n">
        <v>1</v>
      </c>
      <c r="C24" s="4" t="n">
        <v>0</v>
      </c>
      <c r="D24" s="4" t="n">
        <v>0</v>
      </c>
    </row>
    <row r="25">
      <c r="A25" s="2" t="inlineStr">
        <is>
          <t>Mallory, [Person_19]</t>
        </is>
      </c>
      <c r="B25" t="n">
        <v>1</v>
      </c>
      <c r="C25" s="4" t="n">
        <v>0</v>
      </c>
      <c r="D25" s="4" t="n">
        <v>0</v>
      </c>
    </row>
    <row r="26">
      <c r="A26" s="2" t="inlineStr">
        <is>
          <t>[Person_20], [Person_21]</t>
        </is>
      </c>
      <c r="B26" t="n">
        <v>2</v>
      </c>
      <c r="C26" s="4" t="n">
        <v>0</v>
      </c>
      <c r="D26" s="4" t="n">
        <v>0</v>
      </c>
    </row>
    <row r="27">
      <c r="A27" s="2" t="inlineStr">
        <is>
          <t>Goss, [Person_22]</t>
        </is>
      </c>
      <c r="B27" t="n">
        <v>1</v>
      </c>
      <c r="C27" s="4" t="n">
        <v>0</v>
      </c>
      <c r="D27" s="4" t="n">
        <v>0</v>
      </c>
    </row>
    <row r="28">
      <c r="A28" s="2" t="inlineStr">
        <is>
          <t>Rivera, [Person_23]</t>
        </is>
      </c>
      <c r="B28" t="n">
        <v>2</v>
      </c>
      <c r="C28" s="4" t="n">
        <v>0</v>
      </c>
      <c r="D28" s="4" t="n">
        <v>0</v>
      </c>
    </row>
    <row r="29">
      <c r="A29" s="2" t="inlineStr">
        <is>
          <t>Dunn, [Person_24]</t>
        </is>
      </c>
      <c r="B29" t="n">
        <v>0</v>
      </c>
      <c r="C29" s="4" t="n">
        <v>0</v>
      </c>
      <c r="D29" s="4" t="inlineStr">
        <is>
          <t>#[Person_25]!</t>
        </is>
      </c>
    </row>
    <row r="30">
      <c r="A30" s="2" t="inlineStr">
        <is>
          <t>Mainez, [Person_26]</t>
        </is>
      </c>
      <c r="B30" t="n">
        <v>0</v>
      </c>
      <c r="C30" s="4" t="n">
        <v>0</v>
      </c>
      <c r="D30" s="4" t="inlineStr">
        <is>
          <t>#[Person_25]!</t>
        </is>
      </c>
    </row>
    <row r="31">
      <c r="A31" s="2" t="inlineStr">
        <is>
          <t>Galindo, Teresa</t>
        </is>
      </c>
      <c r="B31" t="n">
        <v>0</v>
      </c>
      <c r="C31" s="4" t="n">
        <v>0</v>
      </c>
      <c r="D31" s="4" t="inlineStr">
        <is>
          <t>#[Person_25]!</t>
        </is>
      </c>
    </row>
    <row r="32">
      <c r="A32" s="2" t="inlineStr">
        <is>
          <t>Thompson, [Person_27]</t>
        </is>
      </c>
      <c r="B32" t="n">
        <v>0</v>
      </c>
      <c r="C32" s="4" t="n">
        <v>0</v>
      </c>
      <c r="D32" s="4" t="inlineStr">
        <is>
          <t>#[Person_25]!</t>
        </is>
      </c>
    </row>
    <row r="33">
      <c r="A33" s="2" t="inlineStr">
        <is>
          <t>Grand Total</t>
        </is>
      </c>
      <c r="B33" t="n">
        <v>2134</v>
      </c>
      <c r="C33" s="4" t="n">
        <v>6266375</v>
      </c>
      <c r="D33" s="4" t="n">
        <v>2936.445641986879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 codeName="Sheet4">
    <outlinePr summaryBelow="1" summaryRight="1"/>
    <pageSetUpPr/>
  </sheetPr>
  <dimension ref="A1:J15"/>
  <sheetViews>
    <sheetView zoomScale="90" zoomScaleNormal="90" workbookViewId="0">
      <selection activeCell="B46" sqref="B46"/>
    </sheetView>
  </sheetViews>
  <sheetFormatPr baseColWidth="8" defaultRowHeight="15"/>
  <cols>
    <col width="18.5703125" customWidth="1" style="3" min="1" max="1"/>
    <col width="67.28515625" bestFit="1" customWidth="1" style="3" min="2" max="2"/>
    <col width="18.85546875" bestFit="1" customWidth="1" style="3" min="3" max="3"/>
    <col width="16.42578125" bestFit="1" customWidth="1" style="3" min="4" max="4"/>
    <col width="12.7109375" customWidth="1" style="3" min="5" max="5"/>
    <col width="14" customWidth="1" style="3" min="6" max="6"/>
    <col width="15.85546875" customWidth="1" style="3" min="7" max="7"/>
    <col width="13.28515625" customWidth="1" style="3" min="8" max="8"/>
    <col width="14" bestFit="1" customWidth="1" style="3" min="9" max="9"/>
  </cols>
  <sheetData>
    <row r="1">
      <c r="A1" t="inlineStr">
        <is>
          <t>Salesman</t>
        </is>
      </c>
      <c r="B1" t="inlineStr">
        <is>
          <t>CUSTOMER</t>
        </is>
      </c>
      <c r="C1" t="inlineStr">
        <is>
          <t>CHANGE DATE</t>
        </is>
      </c>
      <c r="D1" t="inlineStr">
        <is>
          <t>SOLD DATE</t>
        </is>
      </c>
      <c r="E1" t="inlineStr">
        <is>
          <t>CONTRACT</t>
        </is>
      </c>
      <c r="F1" t="inlineStr">
        <is>
          <t>STATUS</t>
        </is>
      </c>
      <c r="G1" t="inlineStr">
        <is>
          <t>NET VOLUME</t>
        </is>
      </c>
      <c r="H1" s="8" t="inlineStr">
        <is>
          <t>helper [Person_28]</t>
        </is>
      </c>
      <c r="I1" s="8" t="inlineStr">
        <is>
          <t>helper column2</t>
        </is>
      </c>
    </row>
    <row r="2">
      <c r="A2" t="inlineStr">
        <is>
          <t>[Person_29]</t>
        </is>
      </c>
      <c r="B2" t="inlineStr">
        <is>
          <t>2012 A J And Carol Manker Family Trust Dated 06/22/2012,  9-180038527</t>
        </is>
      </c>
      <c r="C2" s="5" t="n">
        <v>41342</v>
      </c>
      <c r="D2" s="5" t="n">
        <v>41342</v>
      </c>
      <c r="E2" t="n">
        <v>16684645</v>
      </c>
      <c r="F2" t="inlineStr">
        <is>
          <t>GOOD</t>
        </is>
      </c>
      <c r="G2" t="n">
        <v>10196</v>
      </c>
      <c r="H2" s="8">
        <f>A2&amp;COUNTIF($A$2:A2,A2)</f>
        <v/>
      </c>
      <c r="I2" s="8">
        <f>IF(AND(F2="Cancel",SUMPRODUCT(--($A$2:$A$15=A2),--($F$2:$F$15="Good"))),G2,"")</f>
        <v/>
      </c>
      <c r="J2">
        <f>SUMPRODUCT(--($A$2:$A$15=A2),--($F$2:$F$15="good"))</f>
        <v/>
      </c>
    </row>
    <row r="3">
      <c r="A3" t="inlineStr">
        <is>
          <t>VIOLETTA</t>
        </is>
      </c>
      <c r="B3" t="inlineStr">
        <is>
          <t>Abalos, Heather Oro 9-178537891</t>
        </is>
      </c>
      <c r="C3" s="5" t="n">
        <v>41353</v>
      </c>
      <c r="D3" s="5" t="n">
        <v>41353</v>
      </c>
      <c r="E3" t="n">
        <v>16687558</v>
      </c>
      <c r="F3" t="inlineStr">
        <is>
          <t>GOOD</t>
        </is>
      </c>
      <c r="G3" t="n">
        <v>13760</v>
      </c>
      <c r="H3" s="8">
        <f>A3&amp;COUNTIF($A$2:A3,A3)</f>
        <v/>
      </c>
      <c r="I3" s="8">
        <f>IF(AND(F3="Cancel",SUMPRODUCT(--($A$2:$A$15=A3),--($F$2:$F$15="Good"))),G3,"")</f>
        <v/>
      </c>
      <c r="J3">
        <f>SUMPRODUCT(--($A$2:$A$15=A3),--($F$2:$F$15="good"))</f>
        <v/>
      </c>
    </row>
    <row r="4">
      <c r="A4" t="inlineStr">
        <is>
          <t>VIOLETTA</t>
        </is>
      </c>
      <c r="B4" t="inlineStr">
        <is>
          <t>Abalos, Heather Oro 9-178537891</t>
        </is>
      </c>
      <c r="C4" s="5" t="n">
        <v>41402</v>
      </c>
      <c r="D4" s="5" t="n">
        <v>41353</v>
      </c>
      <c r="E4" t="n">
        <v>16687558</v>
      </c>
      <c r="F4" t="inlineStr">
        <is>
          <t>CANCEL</t>
        </is>
      </c>
      <c r="G4" t="n">
        <v>-13760</v>
      </c>
      <c r="H4" s="8">
        <f>A4&amp;COUNTIF($A$2:A4,A4)</f>
        <v/>
      </c>
      <c r="I4" s="8">
        <f>IF(AND(F4="Cancel",SUMPRODUCT(--($A$2:$A$15=A4),--($F$2:$F$15="Good"))),G4,"")</f>
        <v/>
      </c>
      <c r="J4">
        <f>SUMPRODUCT(--($A$2:$A$15=A4),--($F$2:$F$15="good"))</f>
        <v/>
      </c>
    </row>
    <row r="5">
      <c r="A5" t="inlineStr">
        <is>
          <t>SHARON</t>
        </is>
      </c>
      <c r="B5" t="inlineStr">
        <is>
          <t>Abantao, [Person_30] 9-178524376</t>
        </is>
      </c>
      <c r="C5" s="5" t="n">
        <v>41363</v>
      </c>
      <c r="D5" s="5" t="n">
        <v>41363</v>
      </c>
      <c r="E5" t="n">
        <v>16690348</v>
      </c>
      <c r="F5" s="9" t="inlineStr">
        <is>
          <t>PENDING</t>
        </is>
      </c>
      <c r="G5" t="n">
        <v>20499</v>
      </c>
      <c r="H5" s="8">
        <f>A5&amp;COUNTIF($A$2:A5,A5)</f>
        <v/>
      </c>
      <c r="I5" s="8">
        <f>IF(AND(F5="Cancel",SUMPRODUCT(--($A$2:$A$15=A5),--($F$2:$F$15="Good"))),G5,"")</f>
        <v/>
      </c>
      <c r="J5">
        <f>SUMPRODUCT(--($A$2:$A$15=A5),--($F$2:$F$15="good"))</f>
        <v/>
      </c>
    </row>
    <row r="6">
      <c r="A6" t="inlineStr">
        <is>
          <t>MARILYN</t>
        </is>
      </c>
      <c r="B6" t="inlineStr">
        <is>
          <t>Abshire, Kimberly D 9-175949879</t>
        </is>
      </c>
      <c r="C6" s="5" t="n">
        <v>41231</v>
      </c>
      <c r="D6" s="5" t="n">
        <v>41231</v>
      </c>
      <c r="E6" t="n">
        <v>16659635</v>
      </c>
      <c r="F6" t="inlineStr">
        <is>
          <t>GOOD</t>
        </is>
      </c>
      <c r="G6" t="n">
        <v>9770</v>
      </c>
      <c r="H6" s="8">
        <f>A6&amp;COUNTIF($A$2:A6,A6)</f>
        <v/>
      </c>
      <c r="I6" s="8">
        <f>IF(AND(F6="Cancel",SUMPRODUCT(--($A$2:$A$15=A6),--($F$2:$F$15="Good"))),G6,"")</f>
        <v/>
      </c>
      <c r="J6">
        <f>SUMPRODUCT(--($A$2:$A$15=A6),--($F$2:$F$15="good"))</f>
        <v/>
      </c>
    </row>
    <row r="7">
      <c r="A7" t="inlineStr">
        <is>
          <t>STEVE</t>
        </is>
      </c>
      <c r="B7" t="inlineStr">
        <is>
          <t>Academia, [Person_31]</t>
        </is>
      </c>
      <c r="C7" s="5" t="n">
        <v>41490</v>
      </c>
      <c r="D7" s="5" t="n">
        <v>41490</v>
      </c>
      <c r="E7" t="n">
        <v>16870401</v>
      </c>
      <c r="F7" t="inlineStr">
        <is>
          <t>GOOD</t>
        </is>
      </c>
      <c r="G7" t="n">
        <v>14420</v>
      </c>
      <c r="H7" s="8">
        <f>A7&amp;COUNTIF($A$2:A7,A7)</f>
        <v/>
      </c>
      <c r="I7" s="8">
        <f>IF(AND(F7="Cancel",SUMPRODUCT(--($A$2:$A$15=A7),--($F$2:$F$15="Good"))),G7,"")</f>
        <v/>
      </c>
      <c r="J7">
        <f>SUMPRODUCT(--($A$2:$A$15=A7),--($F$2:$F$15="good"))</f>
        <v/>
      </c>
    </row>
    <row r="8">
      <c r="A8" t="inlineStr">
        <is>
          <t>STEVE</t>
        </is>
      </c>
      <c r="B8" t="inlineStr">
        <is>
          <t>Academia, [Person_31]</t>
        </is>
      </c>
      <c r="C8" s="5" t="n">
        <v>41496</v>
      </c>
      <c r="D8" s="5" t="n">
        <v>41490</v>
      </c>
      <c r="E8" t="n">
        <v>16870401</v>
      </c>
      <c r="F8" t="inlineStr">
        <is>
          <t>CANCEL</t>
        </is>
      </c>
      <c r="G8" t="n">
        <v>-14420</v>
      </c>
      <c r="H8" s="8">
        <f>A8&amp;COUNTIF($A$2:A8,A8)</f>
        <v/>
      </c>
      <c r="I8" s="8">
        <f>IF(AND(F8="Cancel",SUMPRODUCT(--($A$2:$A$15=A8),--($F$2:$F$15="Good"))),G8,"")</f>
        <v/>
      </c>
      <c r="J8">
        <f>SUMPRODUCT(--($A$2:$A$15=A8),--($F$2:$F$15="good"))</f>
        <v/>
      </c>
    </row>
    <row r="9">
      <c r="A9" t="inlineStr">
        <is>
          <t>RUBEN</t>
        </is>
      </c>
      <c r="B9" t="inlineStr">
        <is>
          <t>Acosta, Josafath 9-177958678</t>
        </is>
      </c>
      <c r="C9" s="5" t="n">
        <v>41293</v>
      </c>
      <c r="D9" s="5" t="n">
        <v>41293</v>
      </c>
      <c r="E9" t="n">
        <v>16673452</v>
      </c>
      <c r="F9" t="inlineStr">
        <is>
          <t>PENDING</t>
        </is>
      </c>
      <c r="G9" t="n">
        <v>7000</v>
      </c>
      <c r="H9" s="8">
        <f>A9&amp;COUNTIF($A$2:A9,A9)</f>
        <v/>
      </c>
      <c r="I9" s="8">
        <f>IF(AND(F9="Cancel",SUMPRODUCT(--($A$2:$A$15=A9),--($F$2:$F$15="Good"))),G9,"")</f>
        <v/>
      </c>
      <c r="J9">
        <f>SUMPRODUCT(--($A$2:$A$15=A9),--($F$2:$F$15="good"))</f>
        <v/>
      </c>
    </row>
    <row r="10">
      <c r="A10" t="inlineStr">
        <is>
          <t>RUBEN</t>
        </is>
      </c>
      <c r="B10" t="inlineStr">
        <is>
          <t>Acosta, Josafath 9-177958678</t>
        </is>
      </c>
      <c r="C10" s="5" t="n">
        <v>41302</v>
      </c>
      <c r="D10" s="5" t="n">
        <v>41293</v>
      </c>
      <c r="E10" t="n">
        <v>16673452</v>
      </c>
      <c r="F10" t="inlineStr">
        <is>
          <t>CANCEL</t>
        </is>
      </c>
      <c r="G10" t="n">
        <v>-7000</v>
      </c>
      <c r="H10" s="8">
        <f>A10&amp;COUNTIF($A$2:A10,A10)</f>
        <v/>
      </c>
      <c r="I10" s="8">
        <f>IF(AND(F10="Cancel",SUMPRODUCT(--($A$2:$A$15=A10),--($F$2:$F$15="Good"))),G10,"")</f>
        <v/>
      </c>
      <c r="J10">
        <f>SUMPRODUCT(--($A$2:$A$15=A10),--($F$2:$F$15="good"))</f>
        <v/>
      </c>
    </row>
    <row r="11">
      <c r="A11" t="inlineStr">
        <is>
          <t>WILLIAM</t>
        </is>
      </c>
      <c r="B11" t="inlineStr">
        <is>
          <t>Adams, Jr, [Person_32] 9-178588989</t>
        </is>
      </c>
      <c r="C11" s="5" t="n">
        <v>41350</v>
      </c>
      <c r="D11" s="5" t="n">
        <v>41350</v>
      </c>
      <c r="E11" t="n">
        <v>16686589</v>
      </c>
      <c r="F11" t="inlineStr">
        <is>
          <t>GOOD</t>
        </is>
      </c>
      <c r="G11" t="n">
        <v>14420</v>
      </c>
      <c r="H11" s="8">
        <f>A11&amp;COUNTIF($A$2:A11,A11)</f>
        <v/>
      </c>
      <c r="I11" s="8">
        <f>IF(AND(F11="Cancel",SUMPRODUCT(--($A$2:$A$15=A11),--($F$2:$F$15="Good"))),G11,"")</f>
        <v/>
      </c>
      <c r="J11">
        <f>SUMPRODUCT(--($A$2:$A$15=A11),--($F$2:$F$15="good"))</f>
        <v/>
      </c>
    </row>
    <row r="12">
      <c r="A12" t="inlineStr">
        <is>
          <t>VERONICA</t>
        </is>
      </c>
      <c r="B12" t="inlineStr">
        <is>
          <t>Adams, Lannia Alvanie 9-178968403</t>
        </is>
      </c>
      <c r="C12" s="5" t="n">
        <v>41398</v>
      </c>
      <c r="D12" s="5" t="n">
        <v>41398</v>
      </c>
      <c r="E12" t="n">
        <v>16701220</v>
      </c>
      <c r="F12" t="inlineStr">
        <is>
          <t>PENDING</t>
        </is>
      </c>
      <c r="G12" t="n">
        <v>2420</v>
      </c>
      <c r="H12" s="8">
        <f>A12&amp;COUNTIF($A$2:A12,A12)</f>
        <v/>
      </c>
      <c r="I12" s="8">
        <f>IF(AND(F12="Cancel",SUMPRODUCT(--($A$2:$A$15=A12),--($F$2:$F$15="Good"))),G12,"")</f>
        <v/>
      </c>
      <c r="J12">
        <f>SUMPRODUCT(--($A$2:$A$15=A12),--($F$2:$F$15="good"))</f>
        <v/>
      </c>
    </row>
    <row r="13">
      <c r="A13" t="inlineStr">
        <is>
          <t>VERONICA</t>
        </is>
      </c>
      <c r="B13" t="inlineStr">
        <is>
          <t>Adams, Lannia Alvanie 9-178968403</t>
        </is>
      </c>
      <c r="C13" s="5" t="n">
        <v>41408</v>
      </c>
      <c r="D13" s="5" t="n">
        <v>41398</v>
      </c>
      <c r="E13" t="n">
        <v>16701220</v>
      </c>
      <c r="F13" t="inlineStr">
        <is>
          <t>CANCEL</t>
        </is>
      </c>
      <c r="G13" t="n">
        <v>-2420</v>
      </c>
      <c r="H13" s="8">
        <f>A13&amp;COUNTIF($A$2:A13,A13)</f>
        <v/>
      </c>
      <c r="I13" s="8">
        <f>IF(AND(F13="Cancel",SUMPRODUCT(--($A$2:$A$15=A13),--($F$2:$F$15="Good"))),G13,"")</f>
        <v/>
      </c>
      <c r="J13">
        <f>SUMPRODUCT(--($A$2:$A$15=A13),--($F$2:$F$15="good"))</f>
        <v/>
      </c>
    </row>
    <row r="14">
      <c r="A14" s="9" t="inlineStr">
        <is>
          <t>[Person_29]</t>
        </is>
      </c>
      <c r="B14" s="9" t="inlineStr">
        <is>
          <t>2012 A J And Carol Manker Family Trust Dated 06/22/2012,  9-180038527</t>
        </is>
      </c>
      <c r="C14" s="10" t="n">
        <v>41342</v>
      </c>
      <c r="D14" s="10" t="n">
        <v>41342</v>
      </c>
      <c r="E14" s="9" t="n">
        <v>16684645</v>
      </c>
      <c r="F14" s="9" t="inlineStr">
        <is>
          <t>CANCEL</t>
        </is>
      </c>
      <c r="G14" s="9" t="n">
        <v>-10196</v>
      </c>
      <c r="H14" s="8">
        <f>A14&amp;COUNTIF($A$2:A14,A14)</f>
        <v/>
      </c>
      <c r="I14" s="8">
        <f>IF(AND(F14="Cancel",SUMPRODUCT(--($A$2:$A$15=A14),--($F$2:$F$15="Good"))),G14,"")</f>
        <v/>
      </c>
      <c r="J14">
        <f>SUMPRODUCT(--($A$2:$A$15=A14),--($F$2:$F$15="good"))</f>
        <v/>
      </c>
    </row>
    <row r="15">
      <c r="A15" s="9" t="inlineStr">
        <is>
          <t>SHARON</t>
        </is>
      </c>
      <c r="B15" s="9" t="inlineStr">
        <is>
          <t>Abantao, [Person_30] 9-178524376</t>
        </is>
      </c>
      <c r="C15" s="10" t="n">
        <v>41363</v>
      </c>
      <c r="D15" s="10" t="n">
        <v>41363</v>
      </c>
      <c r="E15" s="9" t="n">
        <v>16690348</v>
      </c>
      <c r="F15" s="9" t="inlineStr">
        <is>
          <t>CANCEL</t>
        </is>
      </c>
      <c r="G15" s="9" t="n">
        <v>-20499</v>
      </c>
      <c r="H15" s="8">
        <f>A15&amp;COUNTIF($A$2:A15,A15)</f>
        <v/>
      </c>
      <c r="I15" s="8">
        <f>IF(AND(F15="Cancel",SUMPRODUCT(--($A$2:$A$15=A15),--($F$2:$F$15="Good"))),G15,"")</f>
        <v/>
      </c>
      <c r="J15">
        <f>SUMPRODUCT(--($A$2:$A$15=A15),--($F$2:$F$15="good"))</f>
        <v/>
      </c>
    </row>
  </sheetData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sheetPr codeName="Sheet13">
    <outlinePr summaryBelow="1" summaryRight="1"/>
    <pageSetUpPr/>
  </sheetPr>
  <dimension ref="A1:G13"/>
  <sheetViews>
    <sheetView tabSelected="1" workbookViewId="0">
      <selection activeCell="C25" sqref="C25"/>
    </sheetView>
  </sheetViews>
  <sheetFormatPr baseColWidth="8" defaultRowHeight="15"/>
  <cols>
    <col width="26" bestFit="1" customWidth="1" style="3" min="1" max="1"/>
    <col width="65" bestFit="1" customWidth="1" style="3" min="2" max="2"/>
    <col width="12.85546875" customWidth="1" style="3" min="3" max="3"/>
    <col width="10.7109375" customWidth="1" style="3" min="4" max="4"/>
    <col width="11.140625" bestFit="1" customWidth="1" style="3" min="5" max="6"/>
    <col width="11.42578125" customWidth="1" style="3" min="7" max="7"/>
    <col width="12.7109375" bestFit="1" customWidth="1" style="3" min="8" max="8"/>
    <col width="13.85546875" bestFit="1" customWidth="1" style="3" min="9" max="10"/>
    <col width="10.5703125" bestFit="1" customWidth="1" style="3" min="11" max="11"/>
  </cols>
  <sheetData>
    <row r="1">
      <c r="A1" t="inlineStr">
        <is>
          <t>Date From</t>
        </is>
      </c>
      <c r="B1" s="6" t="n">
        <v>41275</v>
      </c>
      <c r="D1" s="6" t="n"/>
    </row>
    <row r="2">
      <c r="A2" t="inlineStr">
        <is>
          <t>Date To</t>
        </is>
      </c>
      <c r="B2" s="6" t="n">
        <v>41513</v>
      </c>
      <c r="D2" s="6" t="n"/>
    </row>
    <row r="3"/>
    <row r="4">
      <c r="A4" t="inlineStr">
        <is>
          <t>Agent</t>
        </is>
      </c>
      <c r="B4" t="inlineStr">
        <is>
          <t>Customer</t>
        </is>
      </c>
      <c r="C4" t="inlineStr">
        <is>
          <t>PENDING</t>
        </is>
      </c>
      <c r="D4" t="inlineStr">
        <is>
          <t>CANCEL</t>
        </is>
      </c>
      <c r="E4" t="inlineStr">
        <is>
          <t>GOOD</t>
        </is>
      </c>
      <c r="F4" t="inlineStr">
        <is>
          <t>Total</t>
        </is>
      </c>
      <c r="G4" t="inlineStr">
        <is>
          <t>Column2</t>
        </is>
      </c>
    </row>
    <row r="5">
      <c r="A5">
        <f>INDEX(Sales!$A$2:$A$15,MATCH(Table3[[#This Row],[Customer]],Sales!$B$2:$B$15,0))</f>
        <v/>
      </c>
      <c r="B5" t="inlineStr">
        <is>
          <t>2012 A J And Carol Manker Family Trust Dated 06/22/2012,  9-180038527</t>
        </is>
      </c>
      <c r="C5" s="4">
        <f>SUMIFS(Sales!$G:$G,Sales!$A:$A,$A5,Sales!$D:$D,"&gt;="&amp;$B$1,Sales!$D:$D,"&lt;="&amp;$B$2,Sales!F:F,$C$4)</f>
        <v/>
      </c>
      <c r="D5" s="7">
        <f>(IF(SUMPRODUCT(--(Sales!$B$2:$B$15=Table3[[#This Row],[Customer]]),--(Sales!$F$2:$F$15="good"))-SUMPRODUCT(--(Sales!$B$2:$B$15=Table3[[#This Row],[Customer]]),--(Sales!$F$2:$F$15="cancel"))=0,(INDEX(Sales!$G$2:$G$15,MATCH(Table3[[#This Row],[Agent]],Sales!$A$2:$A$15,0))*-1),""))</f>
        <v/>
      </c>
      <c r="E5" s="4">
        <f>SUMIFS(Sales!$G:$G,Sales!$A:$A,$A5,Sales!$D:$D,"&gt;="&amp;$B$1,Sales!$D:$D,"&lt;="&amp;$B$2,Sales!F:F,$E$4)</f>
        <v/>
      </c>
      <c r="F5" s="4">
        <f>SUM(C5:E5)</f>
        <v/>
      </c>
      <c r="G5" s="4">
        <f>SUMPRODUCT(--(Sales!$B$2:$B$15=Table3[[#This Row],[Customer]]),--(Sales!$F$2:$F$15="good"))-SUMPRODUCT(--(Sales!$B$2:$B$15=Table3[[#This Row],[Customer]]),--(Sales!$F$2:$F$15="cancel"))</f>
        <v/>
      </c>
    </row>
    <row r="6">
      <c r="A6">
        <f>INDEX(Sales!$A$2:$A$15,MATCH(Table3[[#This Row],[Customer]],Sales!$B$2:$B$15,0))</f>
        <v/>
      </c>
      <c r="B6" t="inlineStr">
        <is>
          <t>Abalos, Heather Oro 9-178537891</t>
        </is>
      </c>
      <c r="C6" s="4">
        <f>SUMIFS(Sales!$G:$G,Sales!$A:$A,$A6,Sales!$D:$D,"&gt;="&amp;$B$1,Sales!$D:$D,"&lt;="&amp;$B$2,Sales!F:F,$C$4)</f>
        <v/>
      </c>
      <c r="D6" s="7">
        <f>(IF(SUMPRODUCT(--(Sales!$B$2:$B$15=Table3[[#This Row],[Customer]]),--(Sales!$F$2:$F$15="good"))-SUMPRODUCT(--(Sales!$B$2:$B$15=Table3[[#This Row],[Customer]]),--(Sales!$F$2:$F$15="cancel"))=0,(INDEX(Sales!$G$2:$G$15,MATCH(Table3[[#This Row],[Agent]],Sales!$A$2:$A$15,0))*-1),""))</f>
        <v/>
      </c>
      <c r="E6" s="4">
        <f>SUMIFS(Sales!$G:$G,Sales!$A:$A,$A6,Sales!$D:$D,"&gt;="&amp;$B$1,Sales!$D:$D,"&lt;="&amp;$B$2,Sales!F:F,$E$4)</f>
        <v/>
      </c>
      <c r="F6" s="4">
        <f>SUM(C6:E6)</f>
        <v/>
      </c>
      <c r="G6" s="4">
        <f>SUMPRODUCT(--(Sales!$B$2:$B$15=Table3[[#This Row],[Customer]]),--(Sales!$F$2:$F$15="good"))-SUMPRODUCT(--(Sales!$B$2:$B$15=Table3[[#This Row],[Customer]]),--(Sales!$F$2:$F$15="cancel"))</f>
        <v/>
      </c>
    </row>
    <row r="7">
      <c r="A7">
        <f>INDEX(Sales!$A$2:$A$15,MATCH(Table3[[#This Row],[Customer]],Sales!$B$2:$B$15,0))</f>
        <v/>
      </c>
      <c r="B7" t="inlineStr">
        <is>
          <t>Abantao, [Person_30] 9-178524376</t>
        </is>
      </c>
      <c r="C7" s="4">
        <f>SUMIFS(Sales!$G:$G,Sales!$A:$A,$A7,Sales!$D:$D,"&gt;="&amp;$B$1,Sales!$D:$D,"&lt;="&amp;$B$2,Sales!F:F,$C$4)</f>
        <v/>
      </c>
      <c r="D7" s="7">
        <f>(IF(SUMPRODUCT(--(Sales!$B$2:$B$15=Table3[[#This Row],[Customer]]),--(Sales!$F$2:$F$15="good"))-SUMPRODUCT(--(Sales!$B$2:$B$15=Table3[[#This Row],[Customer]]),--(Sales!$F$2:$F$15="cancel"))=0,(INDEX(Sales!$G$2:$G$15,MATCH(Table3[[#This Row],[Agent]],Sales!$A$2:$A$15,0))*-1),""))</f>
        <v/>
      </c>
      <c r="E7" s="4">
        <f>SUMIFS(Sales!$G:$G,Sales!$A:$A,$A7,Sales!$D:$D,"&gt;="&amp;$B$1,Sales!$D:$D,"&lt;="&amp;$B$2,Sales!F:F,$E$4)</f>
        <v/>
      </c>
      <c r="F7" s="4">
        <f>SUM(C7:E7)</f>
        <v/>
      </c>
      <c r="G7" s="4">
        <f>SUMPRODUCT(--(Sales!$B$2:$B$15=Table3[[#This Row],[Customer]]),--(Sales!$F$2:$F$15="good"))-SUMPRODUCT(--(Sales!$B$2:$B$15=Table3[[#This Row],[Customer]]),--(Sales!$F$2:$F$15="cancel"))</f>
        <v/>
      </c>
    </row>
    <row r="8">
      <c r="A8">
        <f>INDEX(Sales!$A$2:$A$15,MATCH(Table3[[#This Row],[Customer]],Sales!$B$2:$B$15,0))</f>
        <v/>
      </c>
      <c r="B8" t="inlineStr">
        <is>
          <t>Abshire, Kimberly D 9-175949879</t>
        </is>
      </c>
      <c r="C8" s="4">
        <f>SUMIFS(Sales!$G:$G,Sales!$A:$A,$A8,Sales!$D:$D,"&gt;="&amp;$B$1,Sales!$D:$D,"&lt;="&amp;$B$2,Sales!F:F,$C$4)</f>
        <v/>
      </c>
      <c r="D8" s="7">
        <f>(IF(SUMPRODUCT(--(Sales!$B$2:$B$15=Table3[[#This Row],[Customer]]),--(Sales!$F$2:$F$15="good"))-SUMPRODUCT(--(Sales!$B$2:$B$15=Table3[[#This Row],[Customer]]),--(Sales!$F$2:$F$15="cancel"))=0,(INDEX(Sales!$G$2:$G$15,MATCH(Table3[[#This Row],[Agent]],Sales!$A$2:$A$15,0))*-1),""))</f>
        <v/>
      </c>
      <c r="E8" s="4">
        <f>SUMIFS(Sales!$G:$G,Sales!$A:$A,$A8,Sales!$D:$D,"&gt;="&amp;$B$1,Sales!$D:$D,"&lt;="&amp;$B$2,Sales!F:F,$E$4)</f>
        <v/>
      </c>
      <c r="F8" s="4">
        <f>SUM(C8:E8)</f>
        <v/>
      </c>
      <c r="G8" s="4">
        <f>SUMPRODUCT(--(Sales!$B$2:$B$15=Table3[[#This Row],[Customer]]),--(Sales!$F$2:$F$15="good"))-SUMPRODUCT(--(Sales!$B$2:$B$15=Table3[[#This Row],[Customer]]),--(Sales!$F$2:$F$15="cancel"))</f>
        <v/>
      </c>
    </row>
    <row r="9">
      <c r="A9">
        <f>INDEX(Sales!$A$2:$A$15,MATCH(Table3[[#This Row],[Customer]],Sales!$B$2:$B$15,0))</f>
        <v/>
      </c>
      <c r="B9" t="inlineStr">
        <is>
          <t>Academia, [Person_31]</t>
        </is>
      </c>
      <c r="C9" s="4">
        <f>SUMIFS(Sales!$G:$G,Sales!$A:$A,$A9,Sales!$D:$D,"&gt;="&amp;$B$1,Sales!$D:$D,"&lt;="&amp;$B$2,Sales!F:F,$C$4)</f>
        <v/>
      </c>
      <c r="D9" s="7">
        <f>(IF(SUMPRODUCT(--(Sales!$B$2:$B$15=Table3[[#This Row],[Customer]]),--(Sales!$F$2:$F$15="good"))-SUMPRODUCT(--(Sales!$B$2:$B$15=Table3[[#This Row],[Customer]]),--(Sales!$F$2:$F$15="cancel"))=0,(INDEX(Sales!$G$2:$G$15,MATCH(Table3[[#This Row],[Agent]],Sales!$A$2:$A$15,0))*-1),""))</f>
        <v/>
      </c>
      <c r="E9" s="4">
        <f>SUMIFS(Sales!$G:$G,Sales!$A:$A,$A9,Sales!$D:$D,"&gt;="&amp;$B$1,Sales!$D:$D,"&lt;="&amp;$B$2,Sales!F:F,$E$4)</f>
        <v/>
      </c>
      <c r="F9" s="4">
        <f>SUM(C9:E9)</f>
        <v/>
      </c>
      <c r="G9" s="4">
        <f>SUMPRODUCT(--(Sales!$B$2:$B$15=Table3[[#This Row],[Customer]]),--(Sales!$F$2:$F$15="good"))-SUMPRODUCT(--(Sales!$B$2:$B$15=Table3[[#This Row],[Customer]]),--(Sales!$F$2:$F$15="cancel"))</f>
        <v/>
      </c>
    </row>
    <row r="10">
      <c r="A10">
        <f>INDEX(Sales!$A$2:$A$15,MATCH(Table3[[#This Row],[Customer]],Sales!$B$2:$B$15,0))</f>
        <v/>
      </c>
      <c r="B10" t="inlineStr">
        <is>
          <t>Acosta, Josafath 9-177958678</t>
        </is>
      </c>
      <c r="C10" s="4">
        <f>SUMIFS(Sales!$G:$G,Sales!$A:$A,$A10,Sales!$D:$D,"&gt;="&amp;$B$1,Sales!$D:$D,"&lt;="&amp;$B$2,Sales!F:F,$C$4)</f>
        <v/>
      </c>
      <c r="D10" s="7">
        <f>(IF(SUMPRODUCT(--(Sales!$B$2:$B$15=Table3[[#This Row],[Customer]]),--(Sales!$F$2:$F$15="good"))-SUMPRODUCT(--(Sales!$B$2:$B$15=Table3[[#This Row],[Customer]]),--(Sales!$F$2:$F$15="cancel"))=0,(INDEX(Sales!$G$2:$G$15,MATCH(Table3[[#This Row],[Agent]],Sales!$A$2:$A$15,0))*-1),""))</f>
        <v/>
      </c>
      <c r="E10" s="4">
        <f>SUMIFS(Sales!$G:$G,Sales!$A:$A,$A10,Sales!$D:$D,"&gt;="&amp;$B$1,Sales!$D:$D,"&lt;="&amp;$B$2,Sales!F:F,$E$4)</f>
        <v/>
      </c>
      <c r="F10" s="4">
        <f>SUM(C10:E10)</f>
        <v/>
      </c>
      <c r="G10" s="4">
        <f>SUMPRODUCT(--(Sales!$B$2:$B$15=Table3[[#This Row],[Customer]]),--(Sales!$F$2:$F$15="good"))-SUMPRODUCT(--(Sales!$B$2:$B$15=Table3[[#This Row],[Customer]]),--(Sales!$F$2:$F$15="cancel"))</f>
        <v/>
      </c>
    </row>
    <row r="11">
      <c r="A11">
        <f>INDEX(Sales!$A$2:$A$15,MATCH(Table3[[#This Row],[Customer]],Sales!$B$2:$B$15,0))</f>
        <v/>
      </c>
      <c r="B11" t="inlineStr">
        <is>
          <t>Adams, Jr, [Person_32] 9-178588989</t>
        </is>
      </c>
      <c r="C11" s="4">
        <f>SUMIFS(Sales!$G:$G,Sales!$A:$A,$A11,Sales!$D:$D,"&gt;="&amp;$B$1,Sales!$D:$D,"&lt;="&amp;$B$2,Sales!F:F,$C$4)</f>
        <v/>
      </c>
      <c r="D11" s="7">
        <f>(IF(SUMPRODUCT(--(Sales!$B$2:$B$15=Table3[[#This Row],[Customer]]),--(Sales!$F$2:$F$15="good"))-SUMPRODUCT(--(Sales!$B$2:$B$15=Table3[[#This Row],[Customer]]),--(Sales!$F$2:$F$15="cancel"))=0,(INDEX(Sales!$G$2:$G$15,MATCH(Table3[[#This Row],[Agent]],Sales!$A$2:$A$15,0))*-1),""))</f>
        <v/>
      </c>
      <c r="E11" s="4">
        <f>SUMIFS(Sales!$G:$G,Sales!$A:$A,$A11,Sales!$D:$D,"&gt;="&amp;$B$1,Sales!$D:$D,"&lt;="&amp;$B$2,Sales!F:F,$E$4)</f>
        <v/>
      </c>
      <c r="F11" s="4">
        <f>SUM(C11:E11)</f>
        <v/>
      </c>
      <c r="G11" s="4">
        <f>SUMPRODUCT(--(Sales!$B$2:$B$15=Table3[[#This Row],[Customer]]),--(Sales!$F$2:$F$15="good"))-SUMPRODUCT(--(Sales!$B$2:$B$15=Table3[[#This Row],[Customer]]),--(Sales!$F$2:$F$15="cancel"))</f>
        <v/>
      </c>
    </row>
    <row r="12">
      <c r="A12">
        <f>INDEX(Sales!$A$2:$A$15,MATCH(Table3[[#This Row],[Customer]],Sales!$B$2:$B$15,0))</f>
        <v/>
      </c>
      <c r="B12" t="inlineStr">
        <is>
          <t>Adams, Lannia Alvanie 9-178968403</t>
        </is>
      </c>
      <c r="C12" s="4">
        <f>SUMIFS(Sales!$G:$G,Sales!$A:$A,$A12,Sales!$D:$D,"&gt;="&amp;$B$1,Sales!$D:$D,"&lt;="&amp;$B$2,Sales!F:F,$C$4)</f>
        <v/>
      </c>
      <c r="D12" s="7">
        <f>(IF(SUMPRODUCT(--(Sales!$B$2:$B$15=Table3[[#This Row],[Customer]]),--(Sales!$F$2:$F$15="good"))-SUMPRODUCT(--(Sales!$B$2:$B$15=Table3[[#This Row],[Customer]]),--(Sales!$F$2:$F$15="cancel"))=0,(INDEX(Sales!$G$2:$G$15,MATCH(Table3[[#This Row],[Agent]],Sales!$A$2:$A$15,0))*-1),""))</f>
        <v/>
      </c>
      <c r="E12" s="4">
        <f>SUMIFS(Sales!$G:$G,Sales!$A:$A,$A12,Sales!$D:$D,"&gt;="&amp;$B$1,Sales!$D:$D,"&lt;="&amp;$B$2,Sales!F:F,$E$4)</f>
        <v/>
      </c>
      <c r="F12" s="4">
        <f>SUM(C12:E12)</f>
        <v/>
      </c>
      <c r="G12" s="4">
        <f>SUMPRODUCT(--(Sales!$B$2:$B$15=Table3[[#This Row],[Customer]]),--(Sales!$F$2:$F$15="good"))-SUMPRODUCT(--(Sales!$B$2:$B$15=Table3[[#This Row],[Customer]]),--(Sales!$F$2:$F$15="cancel"))</f>
        <v/>
      </c>
    </row>
    <row r="13">
      <c r="A13" t="inlineStr">
        <is>
          <t>Total</t>
        </is>
      </c>
      <c r="C13" s="4">
        <f>SUBTOTAL(109,Table3[PENDING])</f>
        <v/>
      </c>
      <c r="D13" s="4">
        <f>SUBTOTAL(109,Table3[CANCEL])</f>
        <v/>
      </c>
      <c r="E13" s="4">
        <f>SUBTOTAL(109,Table3[GOOD])</f>
        <v/>
      </c>
      <c r="F13" s="4">
        <f>SUBTOTAL(109,Table3[Total])</f>
        <v/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DosSantos, Julian</dc:creator>
  <dcterms:created xsi:type="dcterms:W3CDTF">2013-08-08T21:17:18Z</dcterms:created>
  <dcterms:modified xsi:type="dcterms:W3CDTF">2025-09-29T15:45:24Z</dcterms:modified>
  <cp:lastModifiedBy>Elayaraja</cp:lastModifiedBy>
</cp:coreProperties>
</file>