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08" yWindow="-108" windowWidth="23256" windowHeight="12456" tabRatio="600" firstSheet="0" activeTab="0" autoFilterDateGrouping="1"/>
  </bookViews>
  <sheets>
    <sheet name="Example Data" sheetId="1" state="visible" r:id="rId1"/>
    <sheet name="Example Data (Sorted)" sheetId="2" state="visible" r:id="rId2"/>
  </sheets>
  <definedNames>
    <definedName name="_xlnm._FilterDatabase" localSheetId="0" hidden="1">'Example Data'!$A$2:$N$39</definedName>
    <definedName name="_xlnm._FilterDatabase" localSheetId="1" hidden="1">'Example Data (Sorted)'!$A$2:$I$39</definedName>
  </definedNames>
  <calcPr calcId="191028" fullCalcOnLoad="1"/>
</workbook>
</file>

<file path=xl/styles.xml><?xml version="1.0" encoding="utf-8"?>
<styleSheet xmlns="http://schemas.openxmlformats.org/spreadsheetml/2006/main">
  <numFmts count="2">
    <numFmt numFmtId="164" formatCode="_(&quot;$&quot;* #,##0.00_);_(&quot;$&quot;* \(#,##0.00\);_(&quot;$&quot;* &quot;-&quot;??_);_(@_)"/>
    <numFmt numFmtId="165" formatCode="&quot;$&quot;#,##0.00_);[Red]\(&quot;$&quot;#,##0.00\)"/>
  </numFmts>
  <fonts count="6">
    <font>
      <name val="Segoe UI Semilight"/>
      <family val="2"/>
      <color theme="1"/>
      <sz val="10"/>
    </font>
    <font>
      <name val="Segoe UI Semilight"/>
      <family val="2"/>
      <color theme="1"/>
      <sz val="10"/>
    </font>
    <font>
      <name val="Segoe UI Semilight"/>
      <family val="2"/>
      <b val="1"/>
      <color theme="3"/>
      <sz val="11"/>
    </font>
    <font>
      <name val="Segoe UI Semilight"/>
      <family val="2"/>
      <b val="1"/>
      <color theme="1"/>
      <sz val="10"/>
    </font>
    <font>
      <name val="Segoe UI Semibold"/>
      <family val="2"/>
      <color theme="1"/>
      <sz val="10"/>
    </font>
    <font>
      <name val="Segoe UI Semilight"/>
      <family val="2"/>
      <b val="1"/>
      <color theme="3"/>
      <sz val="12"/>
    </font>
  </fonts>
  <fills count="5">
    <fill>
      <patternFill/>
    </fill>
    <fill>
      <patternFill patternType="gray125"/>
    </fill>
    <fill>
      <patternFill patternType="solid">
        <fgColor theme="7" tint="0.5999938962981048"/>
        <bgColor indexed="64"/>
      </patternFill>
    </fill>
    <fill>
      <patternFill patternType="solid">
        <fgColor theme="5" tint="0.5999938962981048"/>
        <bgColor indexed="64"/>
      </patternFill>
    </fill>
    <fill>
      <patternFill patternType="solid">
        <fgColor rgb="FFFF0000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8"/>
      </left>
      <right style="thin">
        <color theme="0" tint="-0.3499862666707358"/>
      </right>
      <top style="thin">
        <color theme="0" tint="-0.3499862666707358"/>
      </top>
      <bottom style="thin">
        <color theme="0" tint="-0.3499862666707358"/>
      </bottom>
      <diagonal/>
    </border>
    <border>
      <left style="thin">
        <color theme="0" tint="-0.3499862666707358"/>
      </left>
      <right style="thin">
        <color theme="0" tint="-0.3499862666707358"/>
      </right>
      <top style="thin">
        <color theme="0" tint="-0.3499862666707358"/>
      </top>
      <bottom style="medium">
        <color theme="0" tint="-0.3499862666707358"/>
      </bottom>
      <diagonal/>
    </border>
    <border>
      <left style="thin">
        <color theme="0" tint="-0.3499862666707358"/>
      </left>
      <right style="thin">
        <color theme="0" tint="-0.3499862666707358"/>
      </right>
      <top/>
      <bottom style="thin">
        <color theme="0" tint="-0.3499862666707358"/>
      </bottom>
      <diagonal/>
    </border>
  </borders>
  <cellStyleXfs count="4">
    <xf numFmtId="0" fontId="1" fillId="0" borderId="0"/>
    <xf numFmtId="164" fontId="1" fillId="0" borderId="0"/>
    <xf numFmtId="9" fontId="1" fillId="0" borderId="0"/>
    <xf numFmtId="0" fontId="2" fillId="0" borderId="0"/>
  </cellStyleXfs>
  <cellXfs count="34">
    <xf numFmtId="0" fontId="0" fillId="0" borderId="0" pivotButton="0" quotePrefix="0" xfId="0"/>
    <xf numFmtId="0" fontId="3" fillId="0" borderId="0" pivotButton="0" quotePrefix="0" xfId="0"/>
    <xf numFmtId="0" fontId="0" fillId="0" borderId="1" pivotButton="0" quotePrefix="0" xfId="0"/>
    <xf numFmtId="14" fontId="0" fillId="0" borderId="1" pivotButton="0" quotePrefix="0" xfId="0"/>
    <xf numFmtId="0" fontId="0" fillId="0" borderId="1" applyAlignment="1" pivotButton="0" quotePrefix="0" xfId="0">
      <alignment horizontal="center"/>
    </xf>
    <xf numFmtId="164" fontId="0" fillId="0" borderId="1" pivotButton="0" quotePrefix="0" xfId="1"/>
    <xf numFmtId="10" fontId="0" fillId="0" borderId="1" pivotButton="0" quotePrefix="0" xfId="2"/>
    <xf numFmtId="0" fontId="0" fillId="2" borderId="1" pivotButton="0" quotePrefix="0" xfId="0"/>
    <xf numFmtId="164" fontId="0" fillId="2" borderId="1" pivotButton="0" quotePrefix="0" xfId="1"/>
    <xf numFmtId="0" fontId="3" fillId="0" borderId="1" applyAlignment="1" pivotButton="0" quotePrefix="0" xfId="0">
      <alignment horizontal="center"/>
    </xf>
    <xf numFmtId="0" fontId="3" fillId="0" borderId="1" pivotButton="0" quotePrefix="0" xfId="0"/>
    <xf numFmtId="0" fontId="0" fillId="0" borderId="3" pivotButton="0" quotePrefix="0" xfId="0"/>
    <xf numFmtId="14" fontId="0" fillId="0" borderId="3" pivotButton="0" quotePrefix="0" xfId="0"/>
    <xf numFmtId="0" fontId="0" fillId="0" borderId="3" applyAlignment="1" pivotButton="0" quotePrefix="0" xfId="0">
      <alignment horizontal="center"/>
    </xf>
    <xf numFmtId="164" fontId="0" fillId="0" borderId="3" pivotButton="0" quotePrefix="0" xfId="1"/>
    <xf numFmtId="10" fontId="0" fillId="0" borderId="3" pivotButton="0" quotePrefix="0" xfId="2"/>
    <xf numFmtId="0" fontId="4" fillId="0" borderId="2" applyAlignment="1" pivotButton="0" quotePrefix="0" xfId="0">
      <alignment wrapText="1"/>
    </xf>
    <xf numFmtId="164" fontId="4" fillId="0" borderId="2" applyAlignment="1" pivotButton="0" quotePrefix="0" xfId="1">
      <alignment wrapText="1"/>
    </xf>
    <xf numFmtId="0" fontId="4" fillId="0" borderId="2" pivotButton="0" quotePrefix="0" xfId="0"/>
    <xf numFmtId="0" fontId="2" fillId="0" borderId="0" pivotButton="0" quotePrefix="0" xfId="3"/>
    <xf numFmtId="0" fontId="3" fillId="3" borderId="1" pivotButton="0" quotePrefix="0" xfId="0"/>
    <xf numFmtId="0" fontId="5" fillId="0" borderId="0" pivotButton="0" quotePrefix="0" xfId="3"/>
    <xf numFmtId="165" fontId="0" fillId="0" borderId="0" pivotButton="0" quotePrefix="0" xfId="0"/>
    <xf numFmtId="0" fontId="0" fillId="0" borderId="0" applyAlignment="1" pivotButton="0" quotePrefix="0" xfId="0">
      <alignment horizontal="right"/>
    </xf>
    <xf numFmtId="43" fontId="0" fillId="0" borderId="0" pivotButton="0" quotePrefix="0" xfId="0"/>
    <xf numFmtId="4" fontId="0" fillId="0" borderId="0" pivotButton="0" quotePrefix="0" xfId="0"/>
    <xf numFmtId="164" fontId="0" fillId="4" borderId="1" pivotButton="0" quotePrefix="0" xfId="1"/>
    <xf numFmtId="0" fontId="0" fillId="4" borderId="1" pivotButton="0" quotePrefix="0" xfId="0"/>
    <xf numFmtId="164" fontId="4" fillId="0" borderId="2" applyAlignment="1" pivotButton="0" quotePrefix="0" xfId="1">
      <alignment wrapText="1"/>
    </xf>
    <xf numFmtId="164" fontId="0" fillId="0" borderId="3" pivotButton="0" quotePrefix="0" xfId="1"/>
    <xf numFmtId="164" fontId="0" fillId="0" borderId="1" pivotButton="0" quotePrefix="0" xfId="1"/>
    <xf numFmtId="164" fontId="0" fillId="2" borderId="1" pivotButton="0" quotePrefix="0" xfId="1"/>
    <xf numFmtId="164" fontId="0" fillId="4" borderId="1" pivotButton="0" quotePrefix="0" xfId="1"/>
    <xf numFmtId="43" fontId="0" fillId="0" borderId="0" pivotButton="0" quotePrefix="0" xfId="0"/>
  </cellXfs>
  <cellStyles count="4">
    <cellStyle name="Normal" xfId="0" builtinId="0"/>
    <cellStyle name="Currency" xfId="1" builtinId="4"/>
    <cellStyle name="Per cent" xfId="2" builtinId="5"/>
    <cellStyle name="Heading 4" xfId="3" builtinId="19"/>
  </cellStyles>
  <dxfs count="8">
    <dxf>
      <fill>
        <patternFill>
          <bgColor theme="7" tint="0.5999633777886288"/>
        </patternFill>
      </fill>
    </dxf>
    <dxf>
      <fill>
        <patternFill>
          <bgColor theme="5" tint="0.5999633777886288"/>
        </patternFill>
      </fill>
    </dxf>
    <dxf>
      <fill>
        <patternFill>
          <bgColor theme="8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5" tint="0.5999633777886288"/>
        </patternFill>
      </fill>
    </dxf>
    <dxf>
      <fill>
        <patternFill>
          <bgColor theme="8" tint="0.5999633777886288"/>
        </patternFill>
      </fill>
    </dxf>
    <dxf>
      <fill>
        <patternFill patternType="solid">
          <fgColor rgb="FFFFE699"/>
        </patternFill>
      </fill>
    </dxf>
    <dxf>
      <fill>
        <patternFill patternType="solid">
          <fgColor rgb="FFFFE699"/>
        </patternFill>
      </fill>
    </dxf>
  </dxf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56"/>
  <sheetViews>
    <sheetView tabSelected="1" topLeftCell="B49" workbookViewId="0">
      <selection activeCell="L56" sqref="L56"/>
    </sheetView>
  </sheetViews>
  <sheetFormatPr baseColWidth="8" defaultRowHeight="15"/>
  <cols>
    <col width="7.109375" customWidth="1" min="1" max="1"/>
    <col width="10.88671875" customWidth="1" min="2" max="2"/>
    <col width="10.77734375" customWidth="1" min="3" max="3"/>
    <col width="12.109375" customWidth="1" min="4" max="4"/>
    <col width="15.5546875" bestFit="1" customWidth="1" min="5" max="5"/>
    <col width="13.44140625" customWidth="1" min="6" max="6"/>
    <col width="10.33203125" bestFit="1" customWidth="1" min="7" max="8"/>
    <col width="10.109375" customWidth="1" min="9" max="9"/>
    <col width="15.33203125" customWidth="1" min="11" max="11"/>
  </cols>
  <sheetData>
    <row r="1" ht="19.2" customFormat="1" customHeight="1" s="19">
      <c r="A1" s="21" t="inlineStr">
        <is>
          <t>EXAMPLE DATA</t>
        </is>
      </c>
    </row>
    <row r="2" ht="15.6" customHeight="1" thickBot="1">
      <c r="A2" s="16" t="inlineStr">
        <is>
          <t>Type</t>
        </is>
      </c>
      <c r="B2" s="16" t="inlineStr">
        <is>
          <t>Invoice #</t>
        </is>
      </c>
      <c r="C2" s="16" t="inlineStr">
        <is>
          <t>Date Sold</t>
        </is>
      </c>
      <c r="D2" s="16" t="inlineStr">
        <is>
          <t>Product ID</t>
        </is>
      </c>
      <c r="E2" s="16" t="inlineStr">
        <is>
          <t>Trade</t>
        </is>
      </c>
      <c r="F2" s="18" t="inlineStr">
        <is>
          <t>Trade STE</t>
        </is>
      </c>
      <c r="G2" s="28" t="inlineStr">
        <is>
          <t>GM</t>
        </is>
      </c>
      <c r="H2" s="16" t="inlineStr">
        <is>
          <t>GM%</t>
        </is>
      </c>
      <c r="I2" s="16" t="inlineStr">
        <is>
          <t>AGMNT</t>
        </is>
      </c>
    </row>
    <row r="3">
      <c r="A3" s="11" t="inlineStr">
        <is>
          <t>New</t>
        </is>
      </c>
      <c r="B3" s="11" t="n">
        <v>5618089</v>
      </c>
      <c r="C3" s="12" t="n">
        <v>45337</v>
      </c>
      <c r="D3" s="13" t="n">
        <v>355391</v>
      </c>
      <c r="E3" s="11" t="n"/>
      <c r="F3" s="11" t="inlineStr"/>
      <c r="G3" s="29" t="n">
        <v>258.12</v>
      </c>
      <c r="H3" s="15" t="n">
        <v>0.1475</v>
      </c>
      <c r="I3" s="29" t="n">
        <v>0</v>
      </c>
    </row>
    <row r="4">
      <c r="A4" s="2" t="inlineStr">
        <is>
          <t>Used</t>
        </is>
      </c>
      <c r="B4" s="2" t="n">
        <v>5617567</v>
      </c>
      <c r="C4" s="3" t="n">
        <v>45337</v>
      </c>
      <c r="D4" s="4" t="n">
        <v>1039133</v>
      </c>
      <c r="E4" s="2" t="n"/>
      <c r="F4" s="2" t="inlineStr"/>
      <c r="G4" s="30" t="n">
        <v>3950</v>
      </c>
      <c r="H4" s="6" t="n">
        <v>0.0195</v>
      </c>
      <c r="I4" s="30" t="n">
        <v>0</v>
      </c>
    </row>
    <row r="5">
      <c r="A5" s="2" t="inlineStr">
        <is>
          <t>New</t>
        </is>
      </c>
      <c r="B5" s="2" t="n">
        <v>5617537</v>
      </c>
      <c r="C5" s="3" t="n">
        <v>45337</v>
      </c>
      <c r="D5" s="4" t="n">
        <v>353470</v>
      </c>
      <c r="E5" s="2" t="n"/>
      <c r="F5" s="2" t="inlineStr"/>
      <c r="G5" s="30" t="n">
        <v>7672.08</v>
      </c>
      <c r="H5" s="6" t="n">
        <v>0.1311</v>
      </c>
      <c r="I5" s="30" t="n">
        <v>0</v>
      </c>
    </row>
    <row r="6">
      <c r="A6" s="2" t="inlineStr">
        <is>
          <t>New</t>
        </is>
      </c>
      <c r="B6" s="7" t="n">
        <v>5617558</v>
      </c>
      <c r="C6" s="3" t="n">
        <v>45337</v>
      </c>
      <c r="D6" s="4" t="n">
        <v>350402</v>
      </c>
      <c r="E6" s="2" t="n"/>
      <c r="F6" s="2" t="inlineStr"/>
      <c r="G6" s="31" t="n">
        <v>1788.47</v>
      </c>
      <c r="H6" s="6" t="n">
        <v>0.0727</v>
      </c>
      <c r="I6" s="30" t="n">
        <v>0</v>
      </c>
    </row>
    <row r="7">
      <c r="A7" s="2" t="inlineStr">
        <is>
          <t>New</t>
        </is>
      </c>
      <c r="B7" s="7" t="n">
        <v>5617558</v>
      </c>
      <c r="C7" s="3" t="n">
        <v>45337</v>
      </c>
      <c r="D7" s="9" t="n">
        <v>350816</v>
      </c>
      <c r="E7" s="10" t="inlineStr">
        <is>
          <t>1039242</t>
        </is>
      </c>
      <c r="F7" s="20" t="inlineStr">
        <is>
          <t>Not Loaded</t>
        </is>
      </c>
      <c r="G7" s="31" t="n">
        <v>9360.190000000001</v>
      </c>
      <c r="H7" s="6" t="n">
        <v>0.0736</v>
      </c>
      <c r="I7" s="30" t="n">
        <v>0</v>
      </c>
    </row>
    <row r="8">
      <c r="A8" s="2" t="inlineStr">
        <is>
          <t>New</t>
        </is>
      </c>
      <c r="B8" s="7" t="n">
        <v>5617558</v>
      </c>
      <c r="C8" s="3" t="n">
        <v>45337</v>
      </c>
      <c r="D8" s="4" t="n">
        <v>350401</v>
      </c>
      <c r="E8" s="2" t="n"/>
      <c r="F8" s="2" t="inlineStr"/>
      <c r="G8" s="31" t="n">
        <v>12044.12</v>
      </c>
      <c r="H8" s="6" t="n">
        <v>0.0339</v>
      </c>
      <c r="I8" s="30" t="n">
        <v>0</v>
      </c>
    </row>
    <row r="9">
      <c r="A9" s="2" t="inlineStr">
        <is>
          <t>New</t>
        </is>
      </c>
      <c r="B9" s="2" t="n">
        <v>5617574</v>
      </c>
      <c r="C9" s="3" t="n">
        <v>45337</v>
      </c>
      <c r="D9" s="4" t="n">
        <v>342146</v>
      </c>
      <c r="E9" s="2" t="n"/>
      <c r="F9" s="2" t="inlineStr"/>
      <c r="G9" s="30" t="n">
        <v>805.02</v>
      </c>
      <c r="H9" s="6" t="n">
        <v>0.0969</v>
      </c>
      <c r="I9" s="30" t="n">
        <v>0</v>
      </c>
    </row>
    <row r="10">
      <c r="A10" s="2" t="inlineStr">
        <is>
          <t>New</t>
        </is>
      </c>
      <c r="B10" s="27" t="n">
        <v>5617558</v>
      </c>
      <c r="C10" s="3" t="n">
        <v>45337</v>
      </c>
      <c r="D10" s="4" t="n">
        <v>350397</v>
      </c>
      <c r="E10" s="2" t="inlineStr">
        <is>
          <t>1039133</t>
        </is>
      </c>
      <c r="F10" s="2" t="inlineStr"/>
      <c r="G10" s="32" t="n">
        <v>11414.49</v>
      </c>
      <c r="H10" s="6" t="n">
        <v>0.022</v>
      </c>
      <c r="I10" s="30" t="n">
        <v>0</v>
      </c>
    </row>
    <row r="11">
      <c r="A11" s="2" t="inlineStr">
        <is>
          <t>New</t>
        </is>
      </c>
      <c r="B11" s="2" t="n">
        <v>5617971</v>
      </c>
      <c r="C11" s="3" t="n">
        <v>45337</v>
      </c>
      <c r="D11" s="4" t="n">
        <v>355595</v>
      </c>
      <c r="E11" s="2" t="n"/>
      <c r="F11" s="2" t="inlineStr"/>
      <c r="G11" s="30" t="n">
        <v>861.92</v>
      </c>
      <c r="H11" s="6" t="n">
        <v>0.1326</v>
      </c>
      <c r="I11" s="30" t="n">
        <v>0</v>
      </c>
    </row>
    <row r="12">
      <c r="A12" s="2" t="inlineStr">
        <is>
          <t>New</t>
        </is>
      </c>
      <c r="B12" s="2" t="n">
        <v>5607276</v>
      </c>
      <c r="C12" s="3" t="n">
        <v>45323</v>
      </c>
      <c r="D12" s="4" t="n">
        <v>357231</v>
      </c>
      <c r="E12" s="2" t="n"/>
      <c r="F12" s="2" t="inlineStr"/>
      <c r="G12" s="30" t="n">
        <v>2798</v>
      </c>
      <c r="H12" s="6" t="n">
        <v>0.1003</v>
      </c>
      <c r="I12" s="30" t="n">
        <v>0</v>
      </c>
    </row>
    <row r="13">
      <c r="A13" s="2" t="inlineStr">
        <is>
          <t>New</t>
        </is>
      </c>
      <c r="B13" s="7" t="n">
        <v>5607109</v>
      </c>
      <c r="C13" s="3" t="n">
        <v>45322</v>
      </c>
      <c r="D13" s="4" t="n">
        <v>351606</v>
      </c>
      <c r="E13" s="2" t="n"/>
      <c r="F13" s="2" t="inlineStr"/>
      <c r="G13" s="31" t="n">
        <v>3052.44</v>
      </c>
      <c r="H13" s="6" t="n">
        <v>0.1135</v>
      </c>
      <c r="I13" s="30" t="n">
        <v>0</v>
      </c>
    </row>
    <row r="14">
      <c r="A14" s="2" t="inlineStr">
        <is>
          <t>New</t>
        </is>
      </c>
      <c r="B14" s="7" t="n">
        <v>5607109</v>
      </c>
      <c r="C14" s="3" t="n">
        <v>45322</v>
      </c>
      <c r="D14" s="9" t="n">
        <v>351605</v>
      </c>
      <c r="E14" s="10" t="inlineStr">
        <is>
          <t>1039264</t>
        </is>
      </c>
      <c r="F14" s="20" t="inlineStr">
        <is>
          <t>Not Loaded</t>
        </is>
      </c>
      <c r="G14" s="31" t="n">
        <v>336.71</v>
      </c>
      <c r="H14" s="6" t="n">
        <v>0.0125</v>
      </c>
      <c r="I14" s="30" t="n">
        <v>0</v>
      </c>
    </row>
    <row r="15">
      <c r="A15" s="2" t="inlineStr">
        <is>
          <t>New</t>
        </is>
      </c>
      <c r="B15" s="2" t="n">
        <v>5607074</v>
      </c>
      <c r="C15" s="3" t="n">
        <v>45322</v>
      </c>
      <c r="D15" s="4" t="n">
        <v>342967</v>
      </c>
      <c r="E15" s="2" t="inlineStr">
        <is>
          <t>1039254</t>
        </is>
      </c>
      <c r="F15" s="2" t="inlineStr"/>
      <c r="G15" s="30" t="n">
        <v>887.74</v>
      </c>
      <c r="H15" s="6" t="n">
        <v>0.074</v>
      </c>
      <c r="I15" s="30" t="n">
        <v>0</v>
      </c>
    </row>
    <row r="16">
      <c r="A16" s="2" t="inlineStr">
        <is>
          <t>New</t>
        </is>
      </c>
      <c r="B16" s="2" t="n">
        <v>5607072</v>
      </c>
      <c r="C16" s="3" t="n">
        <v>45322</v>
      </c>
      <c r="D16" s="4" t="n">
        <v>350354</v>
      </c>
      <c r="E16" s="2" t="n"/>
      <c r="F16" s="2" t="inlineStr"/>
      <c r="G16" s="30" t="n">
        <v>3387.95</v>
      </c>
      <c r="H16" s="6" t="n">
        <v>0.1189</v>
      </c>
      <c r="I16" s="30" t="n">
        <v>0</v>
      </c>
    </row>
    <row r="17">
      <c r="A17" s="2" t="inlineStr">
        <is>
          <t>New</t>
        </is>
      </c>
      <c r="B17" s="2" t="n">
        <v>5607070</v>
      </c>
      <c r="C17" s="3" t="n">
        <v>45322</v>
      </c>
      <c r="D17" s="4" t="n">
        <v>341332</v>
      </c>
      <c r="E17" s="2" t="n"/>
      <c r="F17" s="2" t="inlineStr"/>
      <c r="G17" s="30" t="n">
        <v>823.46</v>
      </c>
      <c r="H17" s="6" t="n">
        <v>0.07099999999999999</v>
      </c>
      <c r="I17" s="30" t="n">
        <v>0</v>
      </c>
    </row>
    <row r="18">
      <c r="A18" s="2" t="inlineStr">
        <is>
          <t>New</t>
        </is>
      </c>
      <c r="B18" s="2" t="n">
        <v>5606782</v>
      </c>
      <c r="C18" s="3" t="n">
        <v>45322</v>
      </c>
      <c r="D18" s="4" t="n">
        <v>344628</v>
      </c>
      <c r="E18" s="2" t="n"/>
      <c r="F18" s="2" t="inlineStr"/>
      <c r="G18" s="30" t="n">
        <v>99.81</v>
      </c>
      <c r="H18" s="6" t="n">
        <v>0.1597</v>
      </c>
      <c r="I18" s="30" t="n">
        <v>0</v>
      </c>
    </row>
    <row r="19">
      <c r="A19" s="2" t="inlineStr">
        <is>
          <t>New</t>
        </is>
      </c>
      <c r="B19" s="2" t="n">
        <v>5606734</v>
      </c>
      <c r="C19" s="3" t="n">
        <v>45322</v>
      </c>
      <c r="D19" s="4" t="n">
        <v>356094</v>
      </c>
      <c r="E19" s="2" t="n"/>
      <c r="F19" s="2" t="inlineStr"/>
      <c r="G19" s="30" t="n">
        <v>102.25</v>
      </c>
      <c r="H19" s="6" t="n">
        <v>0.1203</v>
      </c>
      <c r="I19" s="30" t="n">
        <v>0</v>
      </c>
    </row>
    <row r="20">
      <c r="A20" s="2" t="inlineStr">
        <is>
          <t>Used</t>
        </is>
      </c>
      <c r="B20" s="7" t="n">
        <v>5606724</v>
      </c>
      <c r="C20" s="3" t="n">
        <v>45322</v>
      </c>
      <c r="D20" s="9" t="n">
        <v>1038779</v>
      </c>
      <c r="E20" s="10" t="inlineStr">
        <is>
          <t>1039253</t>
        </is>
      </c>
      <c r="F20" s="20" t="inlineStr">
        <is>
          <t>Not Loaded</t>
        </is>
      </c>
      <c r="G20" s="31" t="n">
        <v>1818.79</v>
      </c>
      <c r="H20" s="6" t="n">
        <v>0.0353</v>
      </c>
      <c r="I20" s="30" t="n">
        <v>0</v>
      </c>
    </row>
    <row r="21">
      <c r="A21" s="2" t="inlineStr">
        <is>
          <t>Used</t>
        </is>
      </c>
      <c r="B21" s="2" t="n">
        <v>5606722</v>
      </c>
      <c r="C21" s="3" t="n">
        <v>45322</v>
      </c>
      <c r="D21" s="4" t="n">
        <v>1038600</v>
      </c>
      <c r="E21" s="2" t="n"/>
      <c r="F21" s="2" t="inlineStr"/>
      <c r="G21" s="30" t="n">
        <v>1435.63</v>
      </c>
      <c r="H21" s="6" t="n">
        <v>0.0122</v>
      </c>
      <c r="I21" s="30" t="n">
        <v>0</v>
      </c>
    </row>
    <row r="22">
      <c r="A22" s="2" t="inlineStr">
        <is>
          <t>New</t>
        </is>
      </c>
      <c r="B22" s="2" t="n">
        <v>5606713</v>
      </c>
      <c r="C22" s="3" t="n">
        <v>45322</v>
      </c>
      <c r="D22" s="4" t="n">
        <v>355723</v>
      </c>
      <c r="E22" s="2" t="n"/>
      <c r="F22" s="2" t="inlineStr"/>
      <c r="G22" s="30" t="n">
        <v>252.41</v>
      </c>
      <c r="H22" s="6" t="n">
        <v>0.2103</v>
      </c>
      <c r="I22" s="30" t="n">
        <v>0</v>
      </c>
    </row>
    <row r="23">
      <c r="A23" s="2" t="inlineStr">
        <is>
          <t>Used</t>
        </is>
      </c>
      <c r="B23" s="7" t="n">
        <v>5606662</v>
      </c>
      <c r="C23" s="3" t="n">
        <v>45322</v>
      </c>
      <c r="D23" s="9" t="n">
        <v>1038159</v>
      </c>
      <c r="E23" s="10" t="inlineStr">
        <is>
          <t>1038978</t>
        </is>
      </c>
      <c r="F23" s="20" t="inlineStr">
        <is>
          <t>Not Loaded</t>
        </is>
      </c>
      <c r="G23" s="31" t="n">
        <v>529.95</v>
      </c>
      <c r="H23" s="6" t="n">
        <v>0.0321</v>
      </c>
      <c r="I23" s="30" t="n">
        <v>0</v>
      </c>
    </row>
    <row r="24">
      <c r="A24" s="2" t="inlineStr">
        <is>
          <t>New</t>
        </is>
      </c>
      <c r="B24" s="2" t="n">
        <v>5606642</v>
      </c>
      <c r="C24" s="3" t="n">
        <v>45322</v>
      </c>
      <c r="D24" s="4" t="n">
        <v>351584</v>
      </c>
      <c r="E24" s="2" t="n"/>
      <c r="F24" s="2" t="inlineStr"/>
      <c r="G24" s="30" t="n">
        <v>502.83</v>
      </c>
      <c r="H24" s="6" t="n">
        <v>0.07389999999999999</v>
      </c>
      <c r="I24" s="30" t="n">
        <v>0</v>
      </c>
    </row>
    <row r="25">
      <c r="A25" s="2" t="inlineStr">
        <is>
          <t>Used</t>
        </is>
      </c>
      <c r="B25" s="2" t="n">
        <v>5603703</v>
      </c>
      <c r="C25" s="3" t="n">
        <v>45317</v>
      </c>
      <c r="D25" s="4" t="n">
        <v>1031042</v>
      </c>
      <c r="E25" s="2" t="n"/>
      <c r="F25" s="2" t="inlineStr"/>
      <c r="G25" s="30" t="n">
        <v>267.07</v>
      </c>
      <c r="H25" s="6" t="n">
        <v>0.178</v>
      </c>
      <c r="I25" s="30" t="n">
        <v>0</v>
      </c>
    </row>
    <row r="26">
      <c r="A26" s="2" t="inlineStr">
        <is>
          <t>New</t>
        </is>
      </c>
      <c r="B26" s="2" t="n">
        <v>5603692</v>
      </c>
      <c r="C26" s="3" t="n">
        <v>45317</v>
      </c>
      <c r="D26" s="4" t="n">
        <v>343710</v>
      </c>
      <c r="E26" s="2" t="n"/>
      <c r="F26" s="2" t="inlineStr"/>
      <c r="G26" s="30" t="n">
        <v>1194.17</v>
      </c>
      <c r="H26" s="6" t="n">
        <v>0.0412</v>
      </c>
      <c r="I26" s="30" t="n">
        <v>697</v>
      </c>
    </row>
    <row r="27">
      <c r="A27" s="2" t="inlineStr">
        <is>
          <t>New</t>
        </is>
      </c>
      <c r="B27" s="7" t="n">
        <v>5603638</v>
      </c>
      <c r="C27" s="3" t="n">
        <v>45317</v>
      </c>
      <c r="D27" s="4" t="n">
        <v>318300</v>
      </c>
      <c r="E27" s="2" t="n"/>
      <c r="F27" s="2" t="inlineStr"/>
      <c r="G27" s="31" t="n">
        <v>200</v>
      </c>
      <c r="H27" s="6" t="n">
        <v>0.277</v>
      </c>
      <c r="I27" s="30" t="n">
        <v>0</v>
      </c>
    </row>
    <row r="28">
      <c r="A28" s="2" t="inlineStr">
        <is>
          <t>Used</t>
        </is>
      </c>
      <c r="B28" s="7" t="n">
        <v>5603638</v>
      </c>
      <c r="C28" s="3" t="n">
        <v>45317</v>
      </c>
      <c r="D28" s="9" t="n">
        <v>1038987</v>
      </c>
      <c r="E28" s="10" t="inlineStr">
        <is>
          <t>10392191039220</t>
        </is>
      </c>
      <c r="F28" s="20" t="inlineStr">
        <is>
          <t>Not Loaded</t>
        </is>
      </c>
      <c r="G28" s="31" t="n">
        <v>2368.12</v>
      </c>
      <c r="H28" s="6" t="n">
        <v>0.0474</v>
      </c>
      <c r="I28" s="30" t="n">
        <v>0</v>
      </c>
    </row>
    <row r="29">
      <c r="A29" s="2" t="inlineStr">
        <is>
          <t>New</t>
        </is>
      </c>
      <c r="B29" s="7" t="n">
        <v>5603638</v>
      </c>
      <c r="C29" s="3" t="n">
        <v>45317</v>
      </c>
      <c r="D29" s="4" t="n">
        <v>301735</v>
      </c>
      <c r="E29" s="2" t="n"/>
      <c r="F29" s="2" t="inlineStr"/>
      <c r="G29" s="31" t="n">
        <v>777</v>
      </c>
      <c r="H29" s="6" t="n">
        <v>0.9987</v>
      </c>
      <c r="I29" s="30" t="n">
        <v>0</v>
      </c>
    </row>
    <row r="30">
      <c r="A30" s="2" t="inlineStr">
        <is>
          <t>Used</t>
        </is>
      </c>
      <c r="B30" s="2" t="n">
        <v>5603632</v>
      </c>
      <c r="C30" s="3" t="n">
        <v>45317</v>
      </c>
      <c r="D30" s="4" t="n">
        <v>1036646</v>
      </c>
      <c r="E30" s="2" t="n"/>
      <c r="F30" s="2" t="inlineStr"/>
      <c r="G30" s="30" t="n">
        <v>2738.74</v>
      </c>
      <c r="H30" s="6" t="n">
        <v>0.2883</v>
      </c>
      <c r="I30" s="30" t="n">
        <v>0</v>
      </c>
    </row>
    <row r="31">
      <c r="A31" s="2" t="inlineStr">
        <is>
          <t>New</t>
        </is>
      </c>
      <c r="B31" s="2" t="n">
        <v>5603166</v>
      </c>
      <c r="C31" s="3" t="n">
        <v>45316</v>
      </c>
      <c r="D31" s="4" t="n">
        <v>345726</v>
      </c>
      <c r="E31" s="2" t="n"/>
      <c r="F31" s="2" t="inlineStr"/>
      <c r="G31" s="30" t="n">
        <v>2230.41</v>
      </c>
      <c r="H31" s="6" t="n">
        <v>0.1716</v>
      </c>
      <c r="I31" s="30" t="n">
        <v>0</v>
      </c>
    </row>
    <row r="32">
      <c r="A32" s="2" t="inlineStr">
        <is>
          <t>New</t>
        </is>
      </c>
      <c r="B32" s="2" t="n">
        <v>5603160</v>
      </c>
      <c r="C32" s="3" t="n">
        <v>45316</v>
      </c>
      <c r="D32" s="4" t="n">
        <v>355727</v>
      </c>
      <c r="E32" s="2" t="n"/>
      <c r="F32" s="2" t="inlineStr"/>
      <c r="G32" s="30" t="n">
        <v>4573.7</v>
      </c>
      <c r="H32" s="6" t="n">
        <v>0.1307</v>
      </c>
      <c r="I32" s="30" t="n">
        <v>0</v>
      </c>
    </row>
    <row r="33">
      <c r="A33" s="2" t="inlineStr">
        <is>
          <t>New</t>
        </is>
      </c>
      <c r="B33" s="7" t="n">
        <v>5603152</v>
      </c>
      <c r="C33" s="3" t="n">
        <v>45316</v>
      </c>
      <c r="D33" s="9" t="n">
        <v>333590</v>
      </c>
      <c r="E33" s="10" t="inlineStr">
        <is>
          <t>1039231</t>
        </is>
      </c>
      <c r="F33" s="20" t="inlineStr">
        <is>
          <t>Not Loaded</t>
        </is>
      </c>
      <c r="G33" s="31" t="n">
        <v>2886</v>
      </c>
      <c r="H33" s="6" t="n">
        <v>0.0411</v>
      </c>
      <c r="I33" s="30" t="n">
        <v>0</v>
      </c>
    </row>
    <row r="34">
      <c r="A34" s="2" t="inlineStr">
        <is>
          <t>New</t>
        </is>
      </c>
      <c r="B34" s="7" t="n">
        <v>5603152</v>
      </c>
      <c r="C34" s="3" t="n">
        <v>45316</v>
      </c>
      <c r="D34" s="4" t="n">
        <v>337925</v>
      </c>
      <c r="E34" s="2" t="n"/>
      <c r="F34" s="2" t="inlineStr"/>
      <c r="G34" s="31" t="n">
        <v>486.64</v>
      </c>
      <c r="H34" s="6" t="n">
        <v>0.0559</v>
      </c>
      <c r="I34" s="30" t="n">
        <v>0</v>
      </c>
    </row>
    <row r="35">
      <c r="A35" s="2" t="inlineStr">
        <is>
          <t>Used</t>
        </is>
      </c>
      <c r="B35" s="2" t="n">
        <v>5596758</v>
      </c>
      <c r="C35" s="3" t="n">
        <v>45302</v>
      </c>
      <c r="D35" s="4" t="n">
        <v>1037585</v>
      </c>
      <c r="E35" s="2" t="n"/>
      <c r="F35" s="2" t="inlineStr"/>
      <c r="G35" s="30" t="n">
        <v>9953.620000000001</v>
      </c>
      <c r="H35" s="6" t="n">
        <v>0.024</v>
      </c>
      <c r="I35" s="30" t="n">
        <v>0</v>
      </c>
    </row>
    <row r="36">
      <c r="A36" s="2" t="inlineStr">
        <is>
          <t>New</t>
        </is>
      </c>
      <c r="B36" s="7" t="n">
        <v>5596717</v>
      </c>
      <c r="C36" s="3" t="n">
        <v>45302</v>
      </c>
      <c r="D36" s="9" t="n">
        <v>350012</v>
      </c>
      <c r="E36" s="10" t="inlineStr">
        <is>
          <t>10386591038660</t>
        </is>
      </c>
      <c r="F36" s="20" t="inlineStr">
        <is>
          <t>Not Loaded</t>
        </is>
      </c>
      <c r="G36" s="31" t="n">
        <v>847.47</v>
      </c>
      <c r="H36" s="6" t="n">
        <v>0.1011</v>
      </c>
      <c r="I36" s="30" t="n">
        <v>716</v>
      </c>
    </row>
    <row r="37">
      <c r="A37" s="2" t="inlineStr">
        <is>
          <t>New</t>
        </is>
      </c>
      <c r="B37" s="7" t="n">
        <v>5596717</v>
      </c>
      <c r="C37" s="3" t="n">
        <v>45302</v>
      </c>
      <c r="D37" s="4" t="n">
        <v>350013</v>
      </c>
      <c r="E37" s="2" t="n"/>
      <c r="F37" s="2" t="inlineStr"/>
      <c r="G37" s="31" t="n">
        <v>-229.66</v>
      </c>
      <c r="H37" s="6" t="n">
        <v>-0.1699</v>
      </c>
      <c r="I37" s="30" t="n">
        <v>0</v>
      </c>
    </row>
    <row r="38">
      <c r="A38" s="2" t="inlineStr">
        <is>
          <t>New</t>
        </is>
      </c>
      <c r="B38" s="2" t="n">
        <v>5596707</v>
      </c>
      <c r="C38" s="3" t="n">
        <v>45302</v>
      </c>
      <c r="D38" s="4" t="n">
        <v>339992</v>
      </c>
      <c r="E38" s="2" t="n"/>
      <c r="F38" s="2" t="inlineStr"/>
      <c r="G38" s="30" t="n">
        <v>444.4</v>
      </c>
      <c r="H38" s="6" t="n">
        <v>0.2469</v>
      </c>
      <c r="I38" s="30" t="n">
        <v>0</v>
      </c>
    </row>
    <row r="39">
      <c r="A39" s="2" t="inlineStr">
        <is>
          <t>New</t>
        </is>
      </c>
      <c r="B39" s="2" t="n">
        <v>5596613</v>
      </c>
      <c r="C39" s="3" t="n">
        <v>45301</v>
      </c>
      <c r="D39" s="4" t="n">
        <v>337963</v>
      </c>
      <c r="E39" s="2" t="n"/>
      <c r="F39" s="2" t="inlineStr"/>
      <c r="G39" s="30" t="n">
        <v>2478.98</v>
      </c>
      <c r="H39" s="6" t="n">
        <v>0.0472</v>
      </c>
      <c r="I39" s="30" t="n">
        <v>0</v>
      </c>
    </row>
    <row r="40"/>
    <row r="41">
      <c r="G41" s="1" t="inlineStr">
        <is>
          <t>Total GM for invoices with Trade STE "Not Loaded"</t>
        </is>
      </c>
    </row>
    <row r="42">
      <c r="G42" s="23" t="inlineStr">
        <is>
          <t>Should =</t>
        </is>
      </c>
      <c r="H42" s="22" t="n">
        <v>36266.24</v>
      </c>
      <c r="I42">
        <f t="array" ref="I42">SUMPRODUCT(SUBTOTAL(9,OFFSET(H$2,ROW($3:$38)-2,,))*COUNTIFS($C$3:$C$38,$C$3:$C$38,$G$3:$G$38,"Not Loaded"))</f>
        <v/>
      </c>
    </row>
    <row r="43">
      <c r="K43">
        <f t="array" ref="K43:L49">_xlfn.LET(_xlpm.f,_xlfn._xlws.FILTER(B3:B39,F3:F39="Not Loaded"),_xlfn.HSTACK(_xlpm.f,_xlfn.BYROW(_xlpm.f,_xlfn.LAMBDA(_xlpm.r,SUMIF(B3:B39,_xlpm.r,G3:G39)))))</f>
        <v/>
      </c>
      <c r="L43" t="n">
        <v>34607.27</v>
      </c>
      <c r="M43">
        <f>_xlfn.FORMULATEXT(K43)</f>
        <v/>
      </c>
    </row>
    <row r="44">
      <c r="G44" s="22">
        <f>SUBTOTAL(109,G3:G39)</f>
        <v/>
      </c>
      <c r="H44">
        <f>_xlfn.FORMULATEXT(G44)</f>
        <v/>
      </c>
      <c r="K44" t="n">
        <v>5607109</v>
      </c>
      <c r="L44" t="n">
        <v>3389.15</v>
      </c>
    </row>
    <row r="45">
      <c r="K45" t="n">
        <v>5606724</v>
      </c>
      <c r="L45" t="n">
        <v>1818.79</v>
      </c>
    </row>
    <row r="46">
      <c r="K46" t="n">
        <v>5606662</v>
      </c>
      <c r="L46" t="n">
        <v>529.95</v>
      </c>
    </row>
    <row r="47">
      <c r="K47" t="n">
        <v>5603638</v>
      </c>
      <c r="L47" t="n">
        <v>3345.12</v>
      </c>
    </row>
    <row r="48">
      <c r="K48" t="n">
        <v>5603152</v>
      </c>
      <c r="L48" t="n">
        <v>3372.64</v>
      </c>
    </row>
    <row r="49">
      <c r="K49" t="n">
        <v>5596717</v>
      </c>
      <c r="L49" t="n">
        <v>617.8100000000001</v>
      </c>
    </row>
    <row r="50">
      <c r="K50" s="1" t="inlineStr">
        <is>
          <t>Sum</t>
        </is>
      </c>
      <c r="L50">
        <f>SUM(L43:L49)</f>
        <v/>
      </c>
      <c r="M50">
        <f>_xlfn.FORMULATEXT(L50)</f>
        <v/>
      </c>
    </row>
    <row r="51">
      <c r="K51" s="1" t="inlineStr">
        <is>
          <t>Difference</t>
        </is>
      </c>
      <c r="L51" s="25">
        <f>L50-H42</f>
        <v/>
      </c>
      <c r="M51">
        <f>_xlfn.FORMULATEXT(L51)</f>
        <v/>
      </c>
    </row>
    <row r="52"/>
    <row r="53">
      <c r="L53" s="1" t="inlineStr">
        <is>
          <t>Result</t>
        </is>
      </c>
      <c r="M53" s="1" t="inlineStr">
        <is>
          <t>Length</t>
        </is>
      </c>
      <c r="N53" s="1" t="inlineStr">
        <is>
          <t>[Person_1]</t>
        </is>
      </c>
    </row>
    <row r="54">
      <c r="K54" s="1" t="inlineStr">
        <is>
          <t>TMS</t>
        </is>
      </c>
      <c r="L54">
        <f t="array" ref="L54">_xlfn.LET(_xlpm.f,_xlfn._xlws.FILTER(B3:B39,F3:F39="Not Loaded"),SUM(_xlfn.BYROW(_xlpm.f,_xlfn.LAMBDA(_xlpm.r,SUMIF(B3:B39,_xlpm.r,G3:G39)))))</f>
        <v/>
      </c>
      <c r="M54">
        <f>LEN(N54)</f>
        <v/>
      </c>
      <c r="N54">
        <f>_xlfn.FORMULATEXT(L54)</f>
        <v/>
      </c>
    </row>
    <row r="55">
      <c r="K55" s="1" t="inlineStr">
        <is>
          <t>ExceLogan</t>
        </is>
      </c>
      <c r="L55">
        <f t="array" ref="L55">SUM(IF(ISNUMBER(_xlfn.XMATCH(B3:B39,_xlfn._xlws.FILTER(B3:B39,F3:F39="Not Loaded"))),_xlfn.MAP(G3:G39,_xlfn.LAMBDA(_xlpm.g,SUBTOTAL(9,_xlpm.g))),))</f>
        <v/>
      </c>
      <c r="M55">
        <f>LEN(N55)</f>
        <v/>
      </c>
      <c r="N55">
        <f>_xlfn.FORMULATEXT(L55)</f>
        <v/>
      </c>
    </row>
    <row r="56">
      <c r="K56" s="1" t="inlineStr">
        <is>
          <t>wk9128</t>
        </is>
      </c>
      <c r="L56">
        <f t="array" ref="L56">SUMPRODUCT(SUBTOTAL(9,OFFSET(G$2,ROW($3:$38)-2,,))*COUNTIFS($B$3:$B$38,$B$3:$B$38,$F$3:$F$38,"Not Loaded"))</f>
        <v/>
      </c>
      <c r="M56">
        <f>LEN(N56)</f>
        <v/>
      </c>
      <c r="N56">
        <f>_xlfn.FORMULATEXT(L56)</f>
        <v/>
      </c>
    </row>
  </sheetData>
  <autoFilter ref="A2:N39"/>
  <conditionalFormatting sqref="B3:B39">
    <cfRule type="expression" priority="3" dxfId="2">
      <formula>COUNTIFS($D$3:$D$39,$D3,$Z$3:$Z$39,"Not Loaded")&gt;=1</formula>
    </cfRule>
  </conditionalFormatting>
  <conditionalFormatting sqref="D3:D39">
    <cfRule type="expression" priority="2" dxfId="1">
      <formula>$Z3="Not Loaded"</formula>
    </cfRule>
  </conditionalFormatting>
  <conditionalFormatting sqref="E3:E39">
    <cfRule type="expression" priority="1" dxfId="0">
      <formula>$Z3="Not Loaded"</formula>
    </cfRule>
  </conditionalFormatting>
  <pageMargins left="0.7" right="0.7" top="0.75" bottom="0.75" header="0.3" footer="0.3"/>
  <pageSetup orientation="portrait" verticalDpi="0"/>
</worksheet>
</file>

<file path=xl/worksheets/sheet2.xml><?xml version="1.0" encoding="utf-8"?>
<worksheet xmlns="http://schemas.openxmlformats.org/spreadsheetml/2006/main">
  <sheetPr filterMode="1">
    <outlinePr summaryBelow="1" summaryRight="1"/>
    <pageSetUpPr/>
  </sheetPr>
  <dimension ref="A1:N55"/>
  <sheetViews>
    <sheetView workbookViewId="0">
      <selection activeCell="L53" sqref="L53"/>
    </sheetView>
  </sheetViews>
  <sheetFormatPr baseColWidth="8" defaultRowHeight="15"/>
  <cols>
    <col width="7.109375" customWidth="1" min="1" max="1"/>
    <col width="10.88671875" customWidth="1" min="2" max="2"/>
    <col width="10.77734375" customWidth="1" min="3" max="3"/>
    <col width="12.109375" customWidth="1" min="4" max="4"/>
    <col width="15.5546875" bestFit="1" customWidth="1" min="5" max="5"/>
    <col width="13.44140625" customWidth="1" min="6" max="6"/>
    <col width="10.33203125" bestFit="1" customWidth="1" min="7" max="8"/>
    <col width="10.109375" customWidth="1" min="9" max="9"/>
    <col width="10.77734375" bestFit="1" customWidth="1" min="12" max="12"/>
  </cols>
  <sheetData>
    <row r="1" ht="19.2" customFormat="1" customHeight="1" s="19">
      <c r="A1" s="21" t="inlineStr">
        <is>
          <t>EXAMPLE DATA</t>
        </is>
      </c>
    </row>
    <row r="2" ht="15.6" customHeight="1" thickBot="1">
      <c r="A2" s="16" t="inlineStr">
        <is>
          <t>Type</t>
        </is>
      </c>
      <c r="B2" s="16" t="inlineStr">
        <is>
          <t>Invoice #</t>
        </is>
      </c>
      <c r="C2" s="16" t="inlineStr">
        <is>
          <t>Date Sold</t>
        </is>
      </c>
      <c r="D2" s="16" t="inlineStr">
        <is>
          <t>Product ID</t>
        </is>
      </c>
      <c r="E2" s="16" t="inlineStr">
        <is>
          <t>Trade</t>
        </is>
      </c>
      <c r="F2" s="18" t="inlineStr">
        <is>
          <t>Trade STE</t>
        </is>
      </c>
      <c r="G2" s="28" t="inlineStr">
        <is>
          <t>GM</t>
        </is>
      </c>
      <c r="H2" s="16" t="inlineStr">
        <is>
          <t>GM%</t>
        </is>
      </c>
      <c r="I2" s="16" t="inlineStr">
        <is>
          <t>AGMNT</t>
        </is>
      </c>
    </row>
    <row r="3" hidden="1">
      <c r="A3" s="11" t="inlineStr">
        <is>
          <t>New</t>
        </is>
      </c>
      <c r="B3" s="11" t="n">
        <v>5596613</v>
      </c>
      <c r="C3" s="12" t="n">
        <v>45301</v>
      </c>
      <c r="D3" s="13" t="n">
        <v>337963</v>
      </c>
      <c r="E3" s="11" t="n"/>
      <c r="F3" s="11" t="inlineStr"/>
      <c r="G3" s="29" t="n">
        <v>2478.98</v>
      </c>
      <c r="H3" s="15" t="n">
        <v>0.0472</v>
      </c>
      <c r="I3" s="29" t="n">
        <v>0</v>
      </c>
    </row>
    <row r="4" hidden="1">
      <c r="A4" s="2" t="inlineStr">
        <is>
          <t>New</t>
        </is>
      </c>
      <c r="B4" s="2" t="n">
        <v>5596707</v>
      </c>
      <c r="C4" s="3" t="n">
        <v>45302</v>
      </c>
      <c r="D4" s="4" t="n">
        <v>339992</v>
      </c>
      <c r="E4" s="2" t="n"/>
      <c r="F4" s="2" t="inlineStr"/>
      <c r="G4" s="30" t="n">
        <v>444.4</v>
      </c>
      <c r="H4" s="6" t="n">
        <v>0.2469</v>
      </c>
      <c r="I4" s="30" t="n">
        <v>0</v>
      </c>
    </row>
    <row r="5">
      <c r="A5" s="2" t="inlineStr">
        <is>
          <t>New</t>
        </is>
      </c>
      <c r="B5" s="7" t="n">
        <v>5596717</v>
      </c>
      <c r="C5" s="3" t="n">
        <v>45302</v>
      </c>
      <c r="D5" s="9" t="n">
        <v>350012</v>
      </c>
      <c r="E5" s="10" t="inlineStr">
        <is>
          <t>10386591038660</t>
        </is>
      </c>
      <c r="F5" s="20" t="inlineStr">
        <is>
          <t>Not Loaded</t>
        </is>
      </c>
      <c r="G5" s="31" t="n">
        <v>847.47</v>
      </c>
      <c r="H5" s="6" t="n">
        <v>0.1011</v>
      </c>
      <c r="I5" s="30" t="n">
        <v>716</v>
      </c>
    </row>
    <row r="6">
      <c r="A6" s="2" t="inlineStr">
        <is>
          <t>New</t>
        </is>
      </c>
      <c r="B6" s="7" t="n">
        <v>5596717</v>
      </c>
      <c r="C6" s="3" t="n">
        <v>45302</v>
      </c>
      <c r="D6" s="4" t="n">
        <v>350013</v>
      </c>
      <c r="E6" s="2" t="n"/>
      <c r="F6" s="2" t="inlineStr"/>
      <c r="G6" s="31" t="n">
        <v>-229.66</v>
      </c>
      <c r="H6" s="6" t="n">
        <v>-0.1699</v>
      </c>
      <c r="I6" s="30" t="n">
        <v>0</v>
      </c>
    </row>
    <row r="7" hidden="1">
      <c r="A7" s="2" t="inlineStr">
        <is>
          <t>Used</t>
        </is>
      </c>
      <c r="B7" s="2" t="n">
        <v>5596758</v>
      </c>
      <c r="C7" s="3" t="n">
        <v>45302</v>
      </c>
      <c r="D7" s="4" t="n">
        <v>1037585</v>
      </c>
      <c r="E7" s="2" t="n"/>
      <c r="F7" s="2" t="inlineStr"/>
      <c r="G7" s="30" t="n">
        <v>9953.620000000001</v>
      </c>
      <c r="H7" s="6" t="n">
        <v>0.024</v>
      </c>
      <c r="I7" s="30" t="n">
        <v>0</v>
      </c>
    </row>
    <row r="8">
      <c r="A8" s="2" t="inlineStr">
        <is>
          <t>New</t>
        </is>
      </c>
      <c r="B8" s="7" t="n">
        <v>5603152</v>
      </c>
      <c r="C8" s="3" t="n">
        <v>45316</v>
      </c>
      <c r="D8" s="9" t="n">
        <v>333590</v>
      </c>
      <c r="E8" s="10" t="inlineStr">
        <is>
          <t>1039231</t>
        </is>
      </c>
      <c r="F8" s="20" t="inlineStr">
        <is>
          <t>Not Loaded</t>
        </is>
      </c>
      <c r="G8" s="31" t="n">
        <v>2886</v>
      </c>
      <c r="H8" s="6" t="n">
        <v>0.0411</v>
      </c>
      <c r="I8" s="30" t="n">
        <v>0</v>
      </c>
    </row>
    <row r="9">
      <c r="A9" s="2" t="inlineStr">
        <is>
          <t>New</t>
        </is>
      </c>
      <c r="B9" s="7" t="n">
        <v>5603152</v>
      </c>
      <c r="C9" s="3" t="n">
        <v>45316</v>
      </c>
      <c r="D9" s="4" t="n">
        <v>337925</v>
      </c>
      <c r="E9" s="2" t="n"/>
      <c r="F9" s="2" t="inlineStr"/>
      <c r="G9" s="31" t="n">
        <v>486.64</v>
      </c>
      <c r="H9" s="6" t="n">
        <v>0.0559</v>
      </c>
      <c r="I9" s="30" t="n">
        <v>0</v>
      </c>
    </row>
    <row r="10" hidden="1">
      <c r="A10" s="2" t="inlineStr">
        <is>
          <t>New</t>
        </is>
      </c>
      <c r="B10" s="2" t="n">
        <v>5603160</v>
      </c>
      <c r="C10" s="3" t="n">
        <v>45316</v>
      </c>
      <c r="D10" s="4" t="n">
        <v>355727</v>
      </c>
      <c r="E10" s="2" t="n"/>
      <c r="F10" s="2" t="inlineStr"/>
      <c r="G10" s="30" t="n">
        <v>4573.7</v>
      </c>
      <c r="H10" s="6" t="n">
        <v>0.1307</v>
      </c>
      <c r="I10" s="30" t="n">
        <v>0</v>
      </c>
    </row>
    <row r="11" hidden="1">
      <c r="A11" s="2" t="inlineStr">
        <is>
          <t>New</t>
        </is>
      </c>
      <c r="B11" s="2" t="n">
        <v>5603166</v>
      </c>
      <c r="C11" s="3" t="n">
        <v>45316</v>
      </c>
      <c r="D11" s="4" t="n">
        <v>345726</v>
      </c>
      <c r="E11" s="2" t="n"/>
      <c r="F11" s="2" t="inlineStr"/>
      <c r="G11" s="30" t="n">
        <v>2230.41</v>
      </c>
      <c r="H11" s="6" t="n">
        <v>0.1716</v>
      </c>
      <c r="I11" s="30" t="n">
        <v>0</v>
      </c>
    </row>
    <row r="12" hidden="1">
      <c r="A12" s="2" t="inlineStr">
        <is>
          <t>Used</t>
        </is>
      </c>
      <c r="B12" s="2" t="n">
        <v>5603632</v>
      </c>
      <c r="C12" s="3" t="n">
        <v>45317</v>
      </c>
      <c r="D12" s="4" t="n">
        <v>1036646</v>
      </c>
      <c r="E12" s="2" t="n"/>
      <c r="F12" s="2" t="inlineStr"/>
      <c r="G12" s="30" t="n">
        <v>2738.74</v>
      </c>
      <c r="H12" s="6" t="n">
        <v>0.2883</v>
      </c>
      <c r="I12" s="30" t="n">
        <v>0</v>
      </c>
    </row>
    <row r="13">
      <c r="A13" s="2" t="inlineStr">
        <is>
          <t>New</t>
        </is>
      </c>
      <c r="B13" s="7" t="n">
        <v>5603638</v>
      </c>
      <c r="C13" s="3" t="n">
        <v>45317</v>
      </c>
      <c r="D13" s="4" t="n">
        <v>318300</v>
      </c>
      <c r="E13" s="2" t="n"/>
      <c r="F13" s="2" t="inlineStr"/>
      <c r="G13" s="31" t="n">
        <v>200</v>
      </c>
      <c r="H13" s="6" t="n">
        <v>0.277</v>
      </c>
      <c r="I13" s="30" t="n">
        <v>0</v>
      </c>
    </row>
    <row r="14">
      <c r="A14" s="2" t="inlineStr">
        <is>
          <t>Used</t>
        </is>
      </c>
      <c r="B14" s="7" t="n">
        <v>5603638</v>
      </c>
      <c r="C14" s="3" t="n">
        <v>45317</v>
      </c>
      <c r="D14" s="9" t="n">
        <v>1038987</v>
      </c>
      <c r="E14" s="10" t="inlineStr">
        <is>
          <t>10392191039220</t>
        </is>
      </c>
      <c r="F14" s="20" t="inlineStr">
        <is>
          <t>Not Loaded</t>
        </is>
      </c>
      <c r="G14" s="31" t="n">
        <v>2368.12</v>
      </c>
      <c r="H14" s="6" t="n">
        <v>0.0474</v>
      </c>
      <c r="I14" s="30" t="n">
        <v>0</v>
      </c>
    </row>
    <row r="15">
      <c r="A15" s="2" t="inlineStr">
        <is>
          <t>New</t>
        </is>
      </c>
      <c r="B15" s="7" t="n">
        <v>5603638</v>
      </c>
      <c r="C15" s="3" t="n">
        <v>45317</v>
      </c>
      <c r="D15" s="4" t="n">
        <v>301735</v>
      </c>
      <c r="E15" s="2" t="n"/>
      <c r="F15" s="2" t="inlineStr"/>
      <c r="G15" s="31" t="n">
        <v>777</v>
      </c>
      <c r="H15" s="6" t="n">
        <v>0.9987</v>
      </c>
      <c r="I15" s="30" t="n">
        <v>0</v>
      </c>
    </row>
    <row r="16" hidden="1">
      <c r="A16" s="2" t="inlineStr">
        <is>
          <t>New</t>
        </is>
      </c>
      <c r="B16" s="2" t="n">
        <v>5603692</v>
      </c>
      <c r="C16" s="3" t="n">
        <v>45317</v>
      </c>
      <c r="D16" s="4" t="n">
        <v>343710</v>
      </c>
      <c r="E16" s="2" t="n"/>
      <c r="F16" s="2" t="inlineStr"/>
      <c r="G16" s="30" t="n">
        <v>1194.17</v>
      </c>
      <c r="H16" s="6" t="n">
        <v>0.0412</v>
      </c>
      <c r="I16" s="30" t="n">
        <v>697</v>
      </c>
    </row>
    <row r="17" hidden="1">
      <c r="A17" s="2" t="inlineStr">
        <is>
          <t>Used</t>
        </is>
      </c>
      <c r="B17" s="2" t="n">
        <v>5603703</v>
      </c>
      <c r="C17" s="3" t="n">
        <v>45317</v>
      </c>
      <c r="D17" s="4" t="n">
        <v>1031042</v>
      </c>
      <c r="E17" s="2" t="n"/>
      <c r="F17" s="2" t="inlineStr"/>
      <c r="G17" s="30" t="n">
        <v>267.07</v>
      </c>
      <c r="H17" s="6" t="n">
        <v>0.178</v>
      </c>
      <c r="I17" s="30" t="n">
        <v>0</v>
      </c>
    </row>
    <row r="18" hidden="1">
      <c r="A18" s="2" t="inlineStr">
        <is>
          <t>New</t>
        </is>
      </c>
      <c r="B18" s="2" t="n">
        <v>5606642</v>
      </c>
      <c r="C18" s="3" t="n">
        <v>45322</v>
      </c>
      <c r="D18" s="4" t="n">
        <v>351584</v>
      </c>
      <c r="E18" s="2" t="n"/>
      <c r="F18" s="2" t="inlineStr"/>
      <c r="G18" s="30" t="n">
        <v>502.83</v>
      </c>
      <c r="H18" s="6" t="n">
        <v>0.07389999999999999</v>
      </c>
      <c r="I18" s="30" t="n">
        <v>0</v>
      </c>
    </row>
    <row r="19">
      <c r="A19" s="2" t="inlineStr">
        <is>
          <t>Used</t>
        </is>
      </c>
      <c r="B19" s="7" t="n">
        <v>5606662</v>
      </c>
      <c r="C19" s="3" t="n">
        <v>45322</v>
      </c>
      <c r="D19" s="9" t="n">
        <v>1038159</v>
      </c>
      <c r="E19" s="10" t="inlineStr">
        <is>
          <t>1038978</t>
        </is>
      </c>
      <c r="F19" s="20" t="inlineStr">
        <is>
          <t>Not Loaded</t>
        </is>
      </c>
      <c r="G19" s="31" t="n">
        <v>529.95</v>
      </c>
      <c r="H19" s="6" t="n">
        <v>0.0321</v>
      </c>
      <c r="I19" s="30" t="n">
        <v>0</v>
      </c>
    </row>
    <row r="20" hidden="1">
      <c r="A20" s="2" t="inlineStr">
        <is>
          <t>New</t>
        </is>
      </c>
      <c r="B20" s="2" t="n">
        <v>5606713</v>
      </c>
      <c r="C20" s="3" t="n">
        <v>45322</v>
      </c>
      <c r="D20" s="4" t="n">
        <v>355723</v>
      </c>
      <c r="E20" s="2" t="n"/>
      <c r="F20" s="2" t="inlineStr"/>
      <c r="G20" s="30" t="n">
        <v>252.41</v>
      </c>
      <c r="H20" s="6" t="n">
        <v>0.2103</v>
      </c>
      <c r="I20" s="30" t="n">
        <v>0</v>
      </c>
    </row>
    <row r="21" hidden="1">
      <c r="A21" s="2" t="inlineStr">
        <is>
          <t>Used</t>
        </is>
      </c>
      <c r="B21" s="2" t="n">
        <v>5606722</v>
      </c>
      <c r="C21" s="3" t="n">
        <v>45322</v>
      </c>
      <c r="D21" s="4" t="n">
        <v>1038600</v>
      </c>
      <c r="E21" s="2" t="n"/>
      <c r="F21" s="2" t="inlineStr"/>
      <c r="G21" s="30" t="n">
        <v>1435.63</v>
      </c>
      <c r="H21" s="6" t="n">
        <v>0.0122</v>
      </c>
      <c r="I21" s="30" t="n">
        <v>0</v>
      </c>
    </row>
    <row r="22">
      <c r="A22" s="2" t="inlineStr">
        <is>
          <t>Used</t>
        </is>
      </c>
      <c r="B22" s="7" t="n">
        <v>5606724</v>
      </c>
      <c r="C22" s="3" t="n">
        <v>45322</v>
      </c>
      <c r="D22" s="9" t="n">
        <v>1038779</v>
      </c>
      <c r="E22" s="10" t="inlineStr">
        <is>
          <t>1039253</t>
        </is>
      </c>
      <c r="F22" s="20" t="inlineStr">
        <is>
          <t>Not Loaded</t>
        </is>
      </c>
      <c r="G22" s="31" t="n">
        <v>1818.79</v>
      </c>
      <c r="H22" s="6" t="n">
        <v>0.0353</v>
      </c>
      <c r="I22" s="30" t="n">
        <v>0</v>
      </c>
    </row>
    <row r="23" hidden="1">
      <c r="A23" s="2" t="inlineStr">
        <is>
          <t>New</t>
        </is>
      </c>
      <c r="B23" s="2" t="n">
        <v>5606734</v>
      </c>
      <c r="C23" s="3" t="n">
        <v>45322</v>
      </c>
      <c r="D23" s="4" t="n">
        <v>356094</v>
      </c>
      <c r="E23" s="2" t="n"/>
      <c r="F23" s="2" t="inlineStr"/>
      <c r="G23" s="30" t="n">
        <v>102.25</v>
      </c>
      <c r="H23" s="6" t="n">
        <v>0.1203</v>
      </c>
      <c r="I23" s="30" t="n">
        <v>0</v>
      </c>
    </row>
    <row r="24" hidden="1">
      <c r="A24" s="2" t="inlineStr">
        <is>
          <t>New</t>
        </is>
      </c>
      <c r="B24" s="2" t="n">
        <v>5606782</v>
      </c>
      <c r="C24" s="3" t="n">
        <v>45322</v>
      </c>
      <c r="D24" s="4" t="n">
        <v>344628</v>
      </c>
      <c r="E24" s="2" t="n"/>
      <c r="F24" s="2" t="inlineStr"/>
      <c r="G24" s="30" t="n">
        <v>99.81</v>
      </c>
      <c r="H24" s="6" t="n">
        <v>0.1597</v>
      </c>
      <c r="I24" s="30" t="n">
        <v>0</v>
      </c>
    </row>
    <row r="25" hidden="1">
      <c r="A25" s="2" t="inlineStr">
        <is>
          <t>New</t>
        </is>
      </c>
      <c r="B25" s="2" t="n">
        <v>5607070</v>
      </c>
      <c r="C25" s="3" t="n">
        <v>45322</v>
      </c>
      <c r="D25" s="4" t="n">
        <v>341332</v>
      </c>
      <c r="E25" s="2" t="n"/>
      <c r="F25" s="2" t="inlineStr"/>
      <c r="G25" s="30" t="n">
        <v>823.46</v>
      </c>
      <c r="H25" s="6" t="n">
        <v>0.07099999999999999</v>
      </c>
      <c r="I25" s="30" t="n">
        <v>0</v>
      </c>
    </row>
    <row r="26" hidden="1">
      <c r="A26" s="2" t="inlineStr">
        <is>
          <t>New</t>
        </is>
      </c>
      <c r="B26" s="2" t="n">
        <v>5607072</v>
      </c>
      <c r="C26" s="3" t="n">
        <v>45322</v>
      </c>
      <c r="D26" s="4" t="n">
        <v>350354</v>
      </c>
      <c r="E26" s="2" t="n"/>
      <c r="F26" s="2" t="inlineStr"/>
      <c r="G26" s="30" t="n">
        <v>3387.95</v>
      </c>
      <c r="H26" s="6" t="n">
        <v>0.1189</v>
      </c>
      <c r="I26" s="30" t="n">
        <v>0</v>
      </c>
    </row>
    <row r="27" hidden="1">
      <c r="A27" s="2" t="inlineStr">
        <is>
          <t>New</t>
        </is>
      </c>
      <c r="B27" s="2" t="n">
        <v>5607074</v>
      </c>
      <c r="C27" s="3" t="n">
        <v>45322</v>
      </c>
      <c r="D27" s="4" t="n">
        <v>342967</v>
      </c>
      <c r="E27" s="2" t="inlineStr">
        <is>
          <t>1039254</t>
        </is>
      </c>
      <c r="F27" s="2" t="inlineStr"/>
      <c r="G27" s="30" t="n">
        <v>887.74</v>
      </c>
      <c r="H27" s="6" t="n">
        <v>0.074</v>
      </c>
      <c r="I27" s="30" t="n">
        <v>0</v>
      </c>
    </row>
    <row r="28">
      <c r="A28" s="2" t="inlineStr">
        <is>
          <t>New</t>
        </is>
      </c>
      <c r="B28" s="7" t="n">
        <v>5607109</v>
      </c>
      <c r="C28" s="3" t="n">
        <v>45322</v>
      </c>
      <c r="D28" s="4" t="n">
        <v>351606</v>
      </c>
      <c r="E28" s="2" t="n"/>
      <c r="F28" s="2" t="inlineStr"/>
      <c r="G28" s="31" t="n">
        <v>3052.44</v>
      </c>
      <c r="H28" s="6" t="n">
        <v>0.1135</v>
      </c>
      <c r="I28" s="30" t="n">
        <v>0</v>
      </c>
    </row>
    <row r="29">
      <c r="A29" s="2" t="inlineStr">
        <is>
          <t>New</t>
        </is>
      </c>
      <c r="B29" s="7" t="n">
        <v>5607109</v>
      </c>
      <c r="C29" s="3" t="n">
        <v>45322</v>
      </c>
      <c r="D29" s="9" t="n">
        <v>351605</v>
      </c>
      <c r="E29" s="10" t="inlineStr">
        <is>
          <t>1039264</t>
        </is>
      </c>
      <c r="F29" s="20" t="inlineStr">
        <is>
          <t>Not Loaded</t>
        </is>
      </c>
      <c r="G29" s="31" t="n">
        <v>336.71</v>
      </c>
      <c r="H29" s="6" t="n">
        <v>0.0125</v>
      </c>
      <c r="I29" s="30" t="n">
        <v>0</v>
      </c>
    </row>
    <row r="30" hidden="1">
      <c r="A30" s="2" t="inlineStr">
        <is>
          <t>New</t>
        </is>
      </c>
      <c r="B30" s="2" t="n">
        <v>5607276</v>
      </c>
      <c r="C30" s="3" t="n">
        <v>45323</v>
      </c>
      <c r="D30" s="4" t="n">
        <v>357231</v>
      </c>
      <c r="E30" s="2" t="n"/>
      <c r="F30" s="2" t="inlineStr"/>
      <c r="G30" s="30" t="n">
        <v>2798</v>
      </c>
      <c r="H30" s="6" t="n">
        <v>0.1003</v>
      </c>
      <c r="I30" s="30" t="n">
        <v>0</v>
      </c>
    </row>
    <row r="31" hidden="1">
      <c r="A31" s="2" t="inlineStr">
        <is>
          <t>New</t>
        </is>
      </c>
      <c r="B31" s="2" t="n">
        <v>5617537</v>
      </c>
      <c r="C31" s="3" t="n">
        <v>45337</v>
      </c>
      <c r="D31" s="4" t="n">
        <v>353470</v>
      </c>
      <c r="E31" s="2" t="n"/>
      <c r="F31" s="2" t="inlineStr"/>
      <c r="G31" s="30" t="n">
        <v>7672.08</v>
      </c>
      <c r="H31" s="6" t="n">
        <v>0.1311</v>
      </c>
      <c r="I31" s="30" t="n">
        <v>0</v>
      </c>
    </row>
    <row r="32">
      <c r="A32" s="2" t="inlineStr">
        <is>
          <t>New</t>
        </is>
      </c>
      <c r="B32" s="7" t="n">
        <v>5617558</v>
      </c>
      <c r="C32" s="3" t="n">
        <v>45337</v>
      </c>
      <c r="D32" s="4" t="n">
        <v>350402</v>
      </c>
      <c r="E32" s="2" t="n"/>
      <c r="F32" s="2" t="inlineStr"/>
      <c r="G32" s="31" t="n">
        <v>1788.47</v>
      </c>
      <c r="H32" s="6" t="n">
        <v>0.0727</v>
      </c>
      <c r="I32" s="30" t="n">
        <v>0</v>
      </c>
    </row>
    <row r="33">
      <c r="A33" s="2" t="inlineStr">
        <is>
          <t>New</t>
        </is>
      </c>
      <c r="B33" s="7" t="n">
        <v>5617558</v>
      </c>
      <c r="C33" s="3" t="n">
        <v>45337</v>
      </c>
      <c r="D33" s="9" t="n">
        <v>350816</v>
      </c>
      <c r="E33" s="10" t="inlineStr">
        <is>
          <t>1039242</t>
        </is>
      </c>
      <c r="F33" s="20" t="inlineStr">
        <is>
          <t>Not Loaded</t>
        </is>
      </c>
      <c r="G33" s="31" t="n">
        <v>9360.190000000001</v>
      </c>
      <c r="H33" s="6" t="n">
        <v>0.0736</v>
      </c>
      <c r="I33" s="30" t="n">
        <v>0</v>
      </c>
    </row>
    <row r="34">
      <c r="A34" s="2" t="inlineStr">
        <is>
          <t>New</t>
        </is>
      </c>
      <c r="B34" s="7" t="n">
        <v>5617558</v>
      </c>
      <c r="C34" s="3" t="n">
        <v>45337</v>
      </c>
      <c r="D34" s="4" t="n">
        <v>350401</v>
      </c>
      <c r="E34" s="2" t="n"/>
      <c r="F34" s="2" t="inlineStr"/>
      <c r="G34" s="31" t="n">
        <v>12044.12</v>
      </c>
      <c r="H34" s="6" t="n">
        <v>0.0339</v>
      </c>
      <c r="I34" s="30" t="n">
        <v>0</v>
      </c>
    </row>
    <row r="35" hidden="1">
      <c r="A35" s="2" t="inlineStr">
        <is>
          <t>New</t>
        </is>
      </c>
      <c r="B35" s="27" t="n">
        <v>5617558</v>
      </c>
      <c r="C35" s="3" t="n">
        <v>45337</v>
      </c>
      <c r="D35" s="4" t="n">
        <v>350397</v>
      </c>
      <c r="E35" s="2" t="inlineStr">
        <is>
          <t>1039133</t>
        </is>
      </c>
      <c r="F35" s="2" t="inlineStr"/>
      <c r="G35" s="32" t="n">
        <v>11414.49</v>
      </c>
      <c r="H35" s="6" t="n">
        <v>0.022</v>
      </c>
      <c r="I35" s="30" t="n">
        <v>0</v>
      </c>
    </row>
    <row r="36" hidden="1">
      <c r="A36" s="2" t="inlineStr">
        <is>
          <t>Used</t>
        </is>
      </c>
      <c r="B36" s="2" t="n">
        <v>5617567</v>
      </c>
      <c r="C36" s="3" t="n">
        <v>45337</v>
      </c>
      <c r="D36" s="4" t="n">
        <v>1039133</v>
      </c>
      <c r="E36" s="2" t="n"/>
      <c r="F36" s="2" t="inlineStr"/>
      <c r="G36" s="30" t="n">
        <v>3950</v>
      </c>
      <c r="H36" s="6" t="n">
        <v>0.0195</v>
      </c>
      <c r="I36" s="30" t="n">
        <v>0</v>
      </c>
    </row>
    <row r="37" hidden="1">
      <c r="A37" s="2" t="inlineStr">
        <is>
          <t>New</t>
        </is>
      </c>
      <c r="B37" s="2" t="n">
        <v>5617574</v>
      </c>
      <c r="C37" s="3" t="n">
        <v>45337</v>
      </c>
      <c r="D37" s="4" t="n">
        <v>342146</v>
      </c>
      <c r="E37" s="2" t="n"/>
      <c r="F37" s="2" t="inlineStr"/>
      <c r="G37" s="30" t="n">
        <v>805.02</v>
      </c>
      <c r="H37" s="6" t="n">
        <v>0.0969</v>
      </c>
      <c r="I37" s="30" t="n">
        <v>0</v>
      </c>
    </row>
    <row r="38" hidden="1">
      <c r="A38" s="2" t="inlineStr">
        <is>
          <t>New</t>
        </is>
      </c>
      <c r="B38" s="2" t="n">
        <v>5617971</v>
      </c>
      <c r="C38" s="3" t="n">
        <v>45337</v>
      </c>
      <c r="D38" s="4" t="n">
        <v>355595</v>
      </c>
      <c r="E38" s="2" t="n"/>
      <c r="F38" s="2" t="inlineStr"/>
      <c r="G38" s="30" t="n">
        <v>861.92</v>
      </c>
      <c r="H38" s="6" t="n">
        <v>0.1326</v>
      </c>
      <c r="I38" s="30" t="n">
        <v>0</v>
      </c>
    </row>
    <row r="39" hidden="1">
      <c r="A39" s="2" t="inlineStr">
        <is>
          <t>New</t>
        </is>
      </c>
      <c r="B39" s="2" t="n">
        <v>5618089</v>
      </c>
      <c r="C39" s="3" t="n">
        <v>45337</v>
      </c>
      <c r="D39" s="4" t="n">
        <v>355391</v>
      </c>
      <c r="E39" s="2" t="n"/>
      <c r="F39" s="2" t="inlineStr"/>
      <c r="G39" s="30" t="n">
        <v>258.12</v>
      </c>
      <c r="H39" s="6" t="n">
        <v>0.1475</v>
      </c>
      <c r="I39" s="30" t="n">
        <v>0</v>
      </c>
    </row>
    <row r="40"/>
    <row r="41"/>
    <row r="42"/>
    <row r="43">
      <c r="G43" s="1" t="inlineStr">
        <is>
          <t>Total GM for invoices with Trade STE "Not Loaded"</t>
        </is>
      </c>
    </row>
    <row r="44">
      <c r="G44" s="23" t="inlineStr">
        <is>
          <t>Should =</t>
        </is>
      </c>
      <c r="H44" s="22" t="n">
        <v>36266.24</v>
      </c>
    </row>
    <row r="45">
      <c r="K45">
        <f t="array" ref="K45:L51">_xlfn.LET(_xlpm.f,_xlfn._xlws.FILTER(B3:B39,F3:F39="Not Loaded"),_xlfn.HSTACK(_xlpm.f,_xlfn.BYROW(_xlpm.f,_xlfn.LAMBDA(_xlpm.r,SUMIF(B3:B39,_xlpm.r,G3:G39)))))</f>
        <v/>
      </c>
      <c r="L45" t="n">
        <v>617.8100000000001</v>
      </c>
      <c r="N45">
        <f>_xlfn.FORMULATEXT(K45)</f>
        <v/>
      </c>
    </row>
    <row r="46">
      <c r="H46" s="22">
        <f>SUBTOTAL(109,G3:G39)</f>
        <v/>
      </c>
      <c r="K46" t="n">
        <v>5603152</v>
      </c>
      <c r="L46" t="n">
        <v>3372.64</v>
      </c>
    </row>
    <row r="47">
      <c r="K47" t="n">
        <v>5603638</v>
      </c>
      <c r="L47" t="n">
        <v>3345.12</v>
      </c>
      <c r="N47">
        <f>_xlfn.FORMULATEXT(M52)</f>
        <v/>
      </c>
    </row>
    <row r="48">
      <c r="K48" t="n">
        <v>5606662</v>
      </c>
      <c r="L48" t="n">
        <v>529.95</v>
      </c>
    </row>
    <row r="49">
      <c r="K49" t="n">
        <v>5606724</v>
      </c>
      <c r="L49" t="n">
        <v>1818.79</v>
      </c>
    </row>
    <row r="50">
      <c r="K50" t="n">
        <v>5607109</v>
      </c>
      <c r="L50" t="n">
        <v>3389.15</v>
      </c>
    </row>
    <row r="51">
      <c r="K51" t="n">
        <v>5617558</v>
      </c>
      <c r="L51" t="n">
        <v>34607.27</v>
      </c>
    </row>
    <row r="52">
      <c r="L52">
        <f>SUM(L45:L51)</f>
        <v/>
      </c>
      <c r="M52">
        <f t="array" ref="M52">_xlfn.LET(_xlpm.f,_xlfn._xlws.FILTER(B3:B39,F3:F39="Not Loaded"),SUM(_xlfn.BYROW(_xlpm.f,_xlfn.LAMBDA(_xlpm.r,SUMIF(B3:B39,_xlpm.r,G3:G39)))))</f>
        <v/>
      </c>
    </row>
    <row r="53">
      <c r="L53" s="25">
        <f>L52-H44</f>
        <v/>
      </c>
    </row>
    <row r="54"/>
    <row r="55">
      <c r="L55" s="33" t="n"/>
    </row>
  </sheetData>
  <autoFilter ref="A2:I39">
    <filterColumn colId="6" hiddenButton="0" showButton="1">
      <colorFilter dxfId="6"/>
    </filterColumn>
  </autoFilter>
  <conditionalFormatting sqref="B3:B39">
    <cfRule type="expression" priority="18" dxfId="2">
      <formula>COUNTIFS($D$3:$D$39,$D3,$Z$3:$Z$39,"Not Loaded")&gt;=1</formula>
    </cfRule>
  </conditionalFormatting>
  <conditionalFormatting sqref="D3:D39">
    <cfRule type="expression" priority="15" dxfId="1">
      <formula>$Z3="Not Loaded"</formula>
    </cfRule>
  </conditionalFormatting>
  <conditionalFormatting sqref="E3:E39">
    <cfRule type="expression" priority="13" dxfId="0">
      <formula>$Z3="Not Loaded"</formula>
    </cfRule>
  </conditionalFormatting>
  <pageMargins left="0.7" right="0.7" top="0.75" bottom="0.75" header="0.3" footer="0.3"/>
  <pageSetup orientation="portrait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Shaina George</dc:creator>
  <dcterms:created xsi:type="dcterms:W3CDTF">2024-03-14T16:56:37Z</dcterms:created>
  <dcterms:modified xsi:type="dcterms:W3CDTF">2025-09-29T19:42:31Z</dcterms:modified>
  <cp:lastModifiedBy>John Topley</cp:lastModifiedBy>
</cp:coreProperties>
</file>