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5" yWindow="-15" windowWidth="19140" windowHeight="6615" tabRatio="600" firstSheet="0" activeTab="0" autoFilterDateGrouping="1"/>
  </bookViews>
  <sheets>
    <sheet name="CPI-based on June12" sheetId="1" state="visible" r:id="rId1"/>
    <sheet name="CPI-June2012" sheetId="2" state="visible" r:id="rId2"/>
  </sheets>
  <definedNames>
    <definedName name="Print_Area_MI">'CPI-based on June12'!$A$3:$K$45</definedName>
    <definedName name="_Regression_Int" localSheetId="0" hidden="1">1</definedName>
    <definedName name="_xlnm.Print_Area" localSheetId="0">'CPI-based on June12'!$A$3:$R$46</definedName>
    <definedName name="_xlnm.Print_Titles" localSheetId="1">'CPI-June2012'!$1:$1</definedName>
  </definedNames>
  <calcPr calcId="145621" fullCalcOnLoad="1"/>
</workbook>
</file>

<file path=xl/styles.xml><?xml version="1.0" encoding="utf-8"?>
<styleSheet xmlns="http://schemas.openxmlformats.org/spreadsheetml/2006/main">
  <numFmts count="9">
    <numFmt numFmtId="164" formatCode="0.0000_)"/>
    <numFmt numFmtId="165" formatCode="0.0%"/>
    <numFmt numFmtId="166" formatCode="#,##0.0000_);\(#,##0.0000\)"/>
    <numFmt numFmtId="167" formatCode="0.0000%"/>
    <numFmt numFmtId="168" formatCode="_(* #,##0.0000_);_(* \(#,##0.0000\);_(* &quot;-&quot;??_);_(@_)"/>
    <numFmt numFmtId="169" formatCode="0.00000000000000%"/>
    <numFmt numFmtId="170" formatCode="_(&quot;$&quot;* #,##0.00_);_(&quot;$&quot;* \(#,##0.00\);_(&quot;$&quot;* &quot;-&quot;??_);_(@_)"/>
    <numFmt numFmtId="171" formatCode="0.0000"/>
    <numFmt numFmtId="172" formatCode="0.0000_);[Red]\(0.0000\)"/>
  </numFmts>
  <fonts count="9">
    <font>
      <name val="Times New Roman"/>
      <sz val="8"/>
    </font>
    <font>
      <name val="Courier"/>
      <family val="3"/>
      <sz val="8"/>
    </font>
    <font>
      <name val="Times New Roman"/>
      <family val="1"/>
      <sz val="10"/>
    </font>
    <font>
      <name val="Times New Roman"/>
      <family val="1"/>
      <sz val="12"/>
    </font>
    <font>
      <name val="Times New Roman"/>
      <family val="1"/>
      <sz val="12"/>
    </font>
    <font>
      <name val="Arial"/>
      <family val="2"/>
      <sz val="10"/>
    </font>
    <font>
      <name val="Times New Roman"/>
      <family val="1"/>
      <sz val="8"/>
    </font>
    <font>
      <name val="Arial"/>
      <family val="2"/>
      <sz val="8"/>
    </font>
    <font>
      <name val="Times New Roman"/>
      <family val="1"/>
      <sz val="8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/>
    <xf numFmtId="44" fontId="1" fillId="0" borderId="0"/>
    <xf numFmtId="0" fontId="5" fillId="0" borderId="0"/>
  </cellStyleXfs>
  <cellXfs count="44">
    <xf numFmtId="0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0" fontId="2" fillId="0" borderId="0" applyAlignment="1" pivotButton="0" quotePrefix="0" xfId="0">
      <alignment horizontal="left"/>
    </xf>
    <xf numFmtId="0" fontId="2" fillId="0" borderId="0" pivotButton="0" quotePrefix="0" xfId="0"/>
    <xf numFmtId="0" fontId="2" fillId="0" borderId="0" applyAlignment="1" pivotButton="0" quotePrefix="0" xfId="0">
      <alignment horizontal="center"/>
    </xf>
    <xf numFmtId="166" fontId="2" fillId="0" borderId="0" applyAlignment="1" pivotButton="0" quotePrefix="0" xfId="0">
      <alignment horizontal="left"/>
    </xf>
    <xf numFmtId="165" fontId="2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right"/>
    </xf>
    <xf numFmtId="0" fontId="2" fillId="0" borderId="0" applyAlignment="1" pivotButton="0" quotePrefix="0" xfId="0">
      <alignment horizontal="right"/>
    </xf>
    <xf numFmtId="0" fontId="2" fillId="0" borderId="0" pivotButton="0" quotePrefix="0" xfId="0"/>
    <xf numFmtId="166" fontId="2" fillId="0" borderId="0" pivotButton="0" quotePrefix="0" xfId="0"/>
    <xf numFmtId="167" fontId="2" fillId="0" borderId="0" pivotButton="0" quotePrefix="0" xfId="0"/>
    <xf numFmtId="10" fontId="2" fillId="0" borderId="0" pivotButton="0" quotePrefix="0" xfId="0"/>
    <xf numFmtId="168" fontId="2" fillId="0" borderId="0" pivotButton="0" quotePrefix="0" xfId="1"/>
    <xf numFmtId="168" fontId="2" fillId="0" borderId="0" pivotButton="0" quotePrefix="0" xfId="0"/>
    <xf numFmtId="169" fontId="2" fillId="0" borderId="0" pivotButton="0" quotePrefix="0" xfId="0"/>
    <xf numFmtId="164" fontId="2" fillId="0" borderId="0" pivotButton="0" quotePrefix="0" xfId="0"/>
    <xf numFmtId="165" fontId="2" fillId="0" borderId="0" pivotButton="0" quotePrefix="0" xfId="0"/>
    <xf numFmtId="170" fontId="2" fillId="0" borderId="0" pivotButton="0" quotePrefix="0" xfId="2"/>
    <xf numFmtId="0" fontId="3" fillId="0" borderId="0" pivotButton="0" quotePrefix="0" xfId="0"/>
    <xf numFmtId="0" fontId="2" fillId="0" borderId="0" applyAlignment="1" pivotButton="0" quotePrefix="0" xfId="0">
      <alignment horizontal="center"/>
    </xf>
    <xf numFmtId="0" fontId="6" fillId="0" borderId="0" pivotButton="0" quotePrefix="0" xfId="0"/>
    <xf numFmtId="0" fontId="7" fillId="0" borderId="0" pivotButton="0" quotePrefix="0" xfId="3"/>
    <xf numFmtId="46" fontId="8" fillId="0" borderId="0" pivotButton="0" quotePrefix="0" xfId="0"/>
    <xf numFmtId="0" fontId="8" fillId="0" borderId="0" pivotButton="0" quotePrefix="0" xfId="0"/>
    <xf numFmtId="171" fontId="7" fillId="0" borderId="0" pivotButton="0" quotePrefix="0" xfId="3"/>
    <xf numFmtId="0" fontId="7" fillId="0" borderId="0" applyAlignment="1" pivotButton="0" quotePrefix="0" xfId="3">
      <alignment horizontal="right"/>
    </xf>
    <xf numFmtId="46" fontId="8" fillId="0" borderId="0" applyAlignment="1" pivotButton="0" quotePrefix="0" xfId="0">
      <alignment horizontal="right"/>
    </xf>
    <xf numFmtId="172" fontId="7" fillId="0" borderId="0" pivotButton="0" quotePrefix="0" xfId="3"/>
    <xf numFmtId="0" fontId="2" fillId="0" borderId="0" pivotButton="0" quotePrefix="0" xfId="0"/>
    <xf numFmtId="0" fontId="4" fillId="0" borderId="0" applyAlignment="1" pivotButton="0" quotePrefix="0" xfId="0">
      <alignment horizontal="center"/>
    </xf>
    <xf numFmtId="0" fontId="3" fillId="0" borderId="0" applyAlignment="1" pivotButton="0" quotePrefix="0" xfId="0">
      <alignment horizontal="center"/>
    </xf>
    <xf numFmtId="166" fontId="2" fillId="0" borderId="0" applyAlignment="1" pivotButton="0" quotePrefix="0" xfId="0">
      <alignment horizontal="left"/>
    </xf>
    <xf numFmtId="166" fontId="2" fillId="0" borderId="0" pivotButton="0" quotePrefix="0" xfId="0"/>
    <xf numFmtId="167" fontId="2" fillId="0" borderId="0" pivotButton="0" quotePrefix="0" xfId="0"/>
    <xf numFmtId="168" fontId="2" fillId="0" borderId="0" pivotButton="0" quotePrefix="0" xfId="1"/>
    <xf numFmtId="170" fontId="2" fillId="0" borderId="0" pivotButton="0" quotePrefix="0" xfId="2"/>
    <xf numFmtId="168" fontId="2" fillId="0" borderId="0" pivotButton="0" quotePrefix="0" xfId="0"/>
    <xf numFmtId="169" fontId="2" fillId="0" borderId="0" pivotButton="0" quotePrefix="0" xfId="0"/>
    <xf numFmtId="164" fontId="2" fillId="0" borderId="0" pivotButton="0" quotePrefix="0" xfId="0"/>
    <xf numFmtId="164" fontId="0" fillId="0" borderId="0" pivotButton="0" quotePrefix="0" xfId="0"/>
    <xf numFmtId="171" fontId="7" fillId="0" borderId="0" pivotButton="0" quotePrefix="0" xfId="3"/>
    <xf numFmtId="172" fontId="7" fillId="0" borderId="0" pivotButton="0" quotePrefix="0" xfId="3"/>
  </cellXfs>
  <cellStyles count="4">
    <cellStyle name="Normal" xfId="0" builtinId="0"/>
    <cellStyle name="Comma" xfId="1" builtinId="3"/>
    <cellStyle name="Currency" xfId="2" builtinId="4"/>
    <cellStyle name="Normal_CPI-Oct 2005 " xfId="3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 syncRef="A1" syncVertical="1" transitionEvaluation="1">
    <outlinePr summaryBelow="1" summaryRight="1"/>
    <pageSetUpPr fitToPage="1"/>
  </sheetPr>
  <dimension ref="A1:R49"/>
  <sheetViews>
    <sheetView tabSelected="1" workbookViewId="0">
      <selection activeCell="A1" sqref="A1"/>
    </sheetView>
  </sheetViews>
  <sheetFormatPr baseColWidth="8" defaultColWidth="9.83203125" defaultRowHeight="11.25"/>
  <cols>
    <col width="2.1640625" bestFit="1" customWidth="1" min="2" max="2"/>
    <col hidden="1" width="12" customWidth="1" min="3" max="3"/>
    <col hidden="1" width="12.83203125" customWidth="1" min="4" max="10"/>
    <col width="2.1640625" customWidth="1" min="11" max="11"/>
    <col width="15.1640625" customWidth="1" min="12" max="12"/>
    <col width="16.83203125" customWidth="1" min="13" max="18"/>
  </cols>
  <sheetData>
    <row r="1" ht="15.75" customHeight="1">
      <c r="M1" s="31" t="inlineStr">
        <is>
          <t>Revised Referendum Cap Inflation Estimates</t>
        </is>
      </c>
    </row>
    <row r="2" ht="15.75" customHeight="1">
      <c r="M2" s="32" t="inlineStr">
        <is>
          <t>FY 2005 - FY 2021</t>
        </is>
      </c>
    </row>
    <row r="3" ht="12.75" customHeight="1">
      <c r="A3" s="3" t="inlineStr">
        <is>
          <t>CPI - Urban Consumers</t>
        </is>
      </c>
      <c r="B3" s="3" t="n"/>
      <c r="C3" s="30" t="n"/>
      <c r="D3" s="30" t="n"/>
      <c r="E3" s="30" t="n"/>
      <c r="F3" s="30" t="n"/>
      <c r="G3" s="30" t="n"/>
      <c r="H3" s="30" t="n"/>
      <c r="I3" s="30" t="n"/>
      <c r="J3" s="30" t="n"/>
      <c r="K3" s="30" t="n"/>
      <c r="L3" s="30" t="n"/>
      <c r="M3" s="30" t="n"/>
      <c r="N3" s="30" t="n"/>
      <c r="O3" s="30" t="n"/>
      <c r="P3" s="30" t="n"/>
      <c r="Q3" s="30" t="n"/>
      <c r="R3" s="30" t="n"/>
    </row>
    <row r="4" ht="12.75" customHeight="1">
      <c r="A4" s="3" t="inlineStr">
        <is>
          <t>June 2012 Update</t>
        </is>
      </c>
      <c r="B4" s="3" t="n"/>
      <c r="C4" s="30" t="n"/>
      <c r="D4" s="30" t="n"/>
      <c r="E4" s="30" t="n"/>
      <c r="F4" s="30" t="n"/>
      <c r="G4" s="30" t="n"/>
      <c r="H4" s="30" t="n"/>
      <c r="I4" s="30" t="n"/>
      <c r="J4" s="30" t="n"/>
      <c r="K4" s="30" t="n"/>
      <c r="L4" s="30" t="n"/>
      <c r="M4" s="30" t="n"/>
      <c r="N4" s="30" t="n"/>
      <c r="O4" s="30" t="n"/>
      <c r="P4" s="30" t="n"/>
      <c r="Q4" s="30" t="n"/>
      <c r="R4" s="30" t="n"/>
    </row>
    <row r="5" ht="12.75" customHeight="1">
      <c r="A5" s="3" t="inlineStr">
        <is>
          <t>With new formula allowances and finalized FY 2011 data</t>
        </is>
      </c>
      <c r="B5" s="3" t="n"/>
      <c r="C5" s="30" t="n"/>
      <c r="D5" s="30" t="n"/>
      <c r="E5" s="30" t="n"/>
      <c r="F5" s="30" t="n"/>
      <c r="G5" s="30" t="n"/>
      <c r="H5" s="30" t="n"/>
      <c r="I5" s="30" t="n"/>
      <c r="J5" s="30" t="n"/>
      <c r="K5" s="30" t="n"/>
      <c r="L5" s="30" t="n"/>
      <c r="M5" s="30" t="n"/>
      <c r="N5" s="30" t="n"/>
      <c r="O5" s="30" t="n"/>
      <c r="P5" s="30" t="n"/>
      <c r="Q5" s="30" t="n"/>
      <c r="R5" s="30" t="n"/>
    </row>
    <row r="6" ht="12.75" customHeight="1">
      <c r="A6" s="30" t="n"/>
      <c r="B6" s="30" t="n"/>
      <c r="C6" s="30" t="n"/>
      <c r="D6" s="30" t="n"/>
      <c r="E6" s="30" t="n"/>
      <c r="F6" s="30" t="n"/>
      <c r="G6" s="30" t="n"/>
      <c r="H6" s="30" t="n"/>
      <c r="I6" s="30" t="n"/>
      <c r="J6" s="30" t="n"/>
      <c r="K6" s="30" t="n"/>
      <c r="L6" s="30" t="n"/>
      <c r="M6" s="30" t="n"/>
      <c r="N6" s="30" t="n"/>
      <c r="O6" s="30" t="n"/>
      <c r="P6" s="30" t="n"/>
      <c r="Q6" s="30" t="n"/>
      <c r="R6" s="30" t="n"/>
    </row>
    <row r="7" ht="12.75" customHeight="1">
      <c r="A7" s="3" t="inlineStr">
        <is>
          <t>Source of CPI Data: DOF- [Person_1]</t>
        </is>
      </c>
      <c r="B7" s="3" t="n"/>
      <c r="C7" s="30" t="n"/>
      <c r="D7" s="30" t="n"/>
      <c r="E7" s="30" t="n"/>
      <c r="F7" s="30" t="n"/>
      <c r="G7" s="30" t="n"/>
      <c r="H7" s="30" t="n"/>
      <c r="I7" s="30" t="n"/>
      <c r="J7" s="30" t="n"/>
      <c r="K7" s="30" t="n"/>
      <c r="L7" s="30" t="n"/>
      <c r="M7" s="30" t="n"/>
      <c r="N7" s="30" t="n"/>
      <c r="O7" s="30" t="n"/>
      <c r="P7" s="30" t="n"/>
      <c r="Q7" s="30" t="n"/>
      <c r="R7" s="30" t="n"/>
    </row>
    <row r="8" ht="12.75" customHeight="1">
      <c r="A8" s="30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</row>
    <row r="9" ht="12.75" customHeight="1">
      <c r="A9" s="3" t="inlineStr">
        <is>
          <t>Date: July 17, 2012</t>
        </is>
      </c>
      <c r="B9" s="3" t="n"/>
      <c r="C9" s="30" t="n"/>
      <c r="D9" s="30" t="n"/>
      <c r="E9" s="30" t="n"/>
      <c r="F9" s="30" t="n"/>
      <c r="G9" s="30" t="n"/>
      <c r="H9" s="30" t="n"/>
      <c r="I9" s="30" t="n"/>
      <c r="J9" s="30" t="n"/>
      <c r="K9" s="30" t="n"/>
      <c r="L9" s="30" t="n"/>
      <c r="M9" s="30" t="n"/>
      <c r="N9" s="30" t="n"/>
      <c r="O9" s="30" t="n"/>
      <c r="P9" s="30" t="n"/>
      <c r="Q9" s="30" t="n"/>
      <c r="R9" s="30" t="n"/>
    </row>
    <row r="10" hidden="1" ht="12.75" customHeight="1">
      <c r="A10" s="3" t="n"/>
      <c r="B10" s="3" t="n"/>
      <c r="C10" s="30" t="n"/>
      <c r="D10" s="30" t="n"/>
      <c r="E10" s="30" t="n"/>
      <c r="F10" s="30" t="n"/>
      <c r="G10" s="30" t="n"/>
      <c r="H10" s="30" t="n"/>
      <c r="I10" s="30" t="n"/>
      <c r="J10" s="30" t="n"/>
      <c r="K10" s="30" t="n"/>
      <c r="L10" s="30" t="n"/>
      <c r="M10" s="30" t="n"/>
      <c r="N10" s="30" t="n"/>
      <c r="O10" s="30" t="n"/>
      <c r="P10" s="30" t="n"/>
      <c r="Q10" s="30" t="n"/>
      <c r="R10" s="30" t="n"/>
    </row>
    <row r="11" hidden="1" ht="12.75" customHeight="1">
      <c r="A11" s="30" t="n"/>
      <c r="B11" s="30" t="n"/>
      <c r="C11" s="30" t="n"/>
      <c r="D11" s="30" t="n"/>
      <c r="E11" s="30" t="n"/>
      <c r="F11" s="30" t="n"/>
      <c r="G11" s="30" t="n"/>
      <c r="H11" s="30" t="n"/>
      <c r="I11" s="30" t="n"/>
      <c r="J11" s="30" t="n"/>
      <c r="K11" s="30" t="n"/>
      <c r="L11" s="30" t="n"/>
      <c r="M11" s="30" t="n"/>
      <c r="N11" s="30" t="n"/>
      <c r="O11" s="30" t="n"/>
      <c r="P11" s="30" t="n"/>
      <c r="Q11" s="30" t="n"/>
      <c r="R11" s="30" t="n"/>
    </row>
    <row r="12" hidden="1" ht="12.75" customHeight="1">
      <c r="A12" s="30" t="n"/>
      <c r="B12" s="30" t="n"/>
      <c r="C12" s="30" t="n"/>
      <c r="D12" s="30" t="n"/>
      <c r="E12" s="30" t="n"/>
      <c r="F12" s="30" t="n"/>
      <c r="G12" s="30" t="n"/>
      <c r="H12" s="30" t="n"/>
      <c r="I12" s="30" t="n"/>
      <c r="J12" s="30" t="n"/>
      <c r="K12" s="30" t="n"/>
      <c r="L12" s="30" t="n"/>
      <c r="M12" s="30" t="n"/>
      <c r="N12" s="30" t="n"/>
      <c r="O12" s="30" t="n"/>
      <c r="P12" s="30" t="n"/>
      <c r="Q12" s="30" t="n"/>
      <c r="R12" s="30" t="n"/>
    </row>
    <row r="13" hidden="1" ht="12.75" customHeight="1">
      <c r="A13" s="3" t="n"/>
      <c r="B13" s="3" t="n"/>
      <c r="C13" s="30" t="n"/>
      <c r="D13" s="3" t="inlineStr">
        <is>
          <t>CALENDAR</t>
        </is>
      </c>
      <c r="E13" s="3" t="inlineStr">
        <is>
          <t>CALENDAR</t>
        </is>
      </c>
      <c r="F13" s="3" t="inlineStr">
        <is>
          <t>CALENDAR</t>
        </is>
      </c>
      <c r="G13" s="3" t="inlineStr">
        <is>
          <t>CALENDAR</t>
        </is>
      </c>
      <c r="H13" s="3" t="inlineStr">
        <is>
          <t>FISCAL</t>
        </is>
      </c>
      <c r="I13" s="3" t="inlineStr">
        <is>
          <t>RATE OF</t>
        </is>
      </c>
      <c r="J13" s="3" t="inlineStr">
        <is>
          <t>CUMMULATIVE</t>
        </is>
      </c>
      <c r="K13" s="30" t="n"/>
      <c r="L13" s="30" t="n"/>
      <c r="M13" s="30" t="n"/>
      <c r="N13" s="30" t="n"/>
      <c r="O13" s="30" t="n"/>
      <c r="P13" s="30" t="n"/>
      <c r="Q13" s="30" t="n"/>
      <c r="R13" s="30" t="n"/>
    </row>
    <row r="14" hidden="1" ht="12.75" customHeight="1">
      <c r="A14" s="30" t="n"/>
      <c r="B14" s="30" t="n"/>
      <c r="C14" s="30" t="n"/>
      <c r="D14" s="3" t="inlineStr">
        <is>
          <t>QUARTER</t>
        </is>
      </c>
      <c r="E14" s="3" t="inlineStr">
        <is>
          <t>QUARTER</t>
        </is>
      </c>
      <c r="F14" s="3" t="inlineStr">
        <is>
          <t>QUARTER</t>
        </is>
      </c>
      <c r="G14" s="3" t="inlineStr">
        <is>
          <t>QUARTER</t>
        </is>
      </c>
      <c r="H14" s="3" t="inlineStr">
        <is>
          <t>YEAR</t>
        </is>
      </c>
      <c r="I14" s="3" t="inlineStr">
        <is>
          <t>INCREASE</t>
        </is>
      </c>
      <c r="J14" s="3" t="inlineStr">
        <is>
          <t>RATE OF</t>
        </is>
      </c>
      <c r="K14" s="30" t="n"/>
      <c r="L14" s="30" t="n"/>
      <c r="M14" s="30" t="n"/>
      <c r="N14" s="30" t="n"/>
      <c r="O14" s="30" t="n"/>
      <c r="P14" s="30" t="n"/>
      <c r="Q14" s="30" t="n"/>
      <c r="R14" s="30" t="n"/>
    </row>
    <row r="15" hidden="1" ht="12.75" customHeight="1">
      <c r="A15" s="30" t="n"/>
      <c r="B15" s="30" t="n"/>
      <c r="C15" s="30" t="n"/>
      <c r="D15" s="21" t="inlineStr">
        <is>
          <t>1</t>
        </is>
      </c>
      <c r="E15" s="21" t="inlineStr">
        <is>
          <t>2</t>
        </is>
      </c>
      <c r="F15" s="21" t="inlineStr">
        <is>
          <t>3</t>
        </is>
      </c>
      <c r="G15" s="21" t="inlineStr">
        <is>
          <t>4</t>
        </is>
      </c>
      <c r="H15" s="3" t="inlineStr">
        <is>
          <t>AVERAGE</t>
        </is>
      </c>
      <c r="I15" s="30" t="n"/>
      <c r="J15" s="3" t="inlineStr">
        <is>
          <t>INCREASE</t>
        </is>
      </c>
      <c r="K15" s="30" t="n"/>
      <c r="L15" s="30" t="n"/>
      <c r="M15" s="30" t="n"/>
      <c r="N15" s="30" t="n"/>
      <c r="O15" s="30" t="n"/>
      <c r="P15" s="30" t="n"/>
      <c r="Q15" s="30" t="n"/>
      <c r="R15" s="30" t="n"/>
    </row>
    <row r="16" hidden="1" ht="12.75" customHeight="1">
      <c r="A16" s="30" t="n"/>
      <c r="B16" s="30" t="n"/>
      <c r="C16" s="30" t="n"/>
      <c r="D16" s="30" t="n"/>
      <c r="E16" s="30" t="n"/>
      <c r="F16" s="30" t="n"/>
      <c r="G16" s="30" t="n"/>
      <c r="H16" s="30" t="n"/>
      <c r="I16" s="30" t="n"/>
      <c r="J16" s="30" t="n"/>
      <c r="K16" s="30" t="n"/>
      <c r="L16" s="30" t="n"/>
      <c r="M16" s="30" t="n"/>
      <c r="N16" s="30" t="n"/>
      <c r="O16" s="30" t="n"/>
      <c r="P16" s="30" t="n"/>
      <c r="Q16" s="30" t="n"/>
      <c r="R16" s="30" t="n"/>
    </row>
    <row r="17" ht="12.75" customHeight="1">
      <c r="A17" s="30" t="n"/>
      <c r="B17" s="30" t="n"/>
      <c r="C17" s="30" t="n"/>
      <c r="D17" s="30" t="n"/>
      <c r="E17" s="30" t="n"/>
      <c r="F17" s="30" t="n"/>
      <c r="G17" s="30" t="n"/>
      <c r="H17" s="30" t="n"/>
      <c r="I17" s="30" t="n"/>
      <c r="J17" s="30" t="n"/>
      <c r="K17" s="30" t="n"/>
      <c r="L17" s="21" t="inlineStr">
        <is>
          <t>A</t>
        </is>
      </c>
      <c r="M17" s="21" t="inlineStr">
        <is>
          <t>B</t>
        </is>
      </c>
      <c r="N17" s="21" t="inlineStr">
        <is>
          <t>C</t>
        </is>
      </c>
      <c r="O17" s="21" t="inlineStr">
        <is>
          <t>D</t>
        </is>
      </c>
      <c r="P17" s="21" t="inlineStr">
        <is>
          <t>E</t>
        </is>
      </c>
      <c r="Q17" s="21" t="inlineStr">
        <is>
          <t>F</t>
        </is>
      </c>
      <c r="R17" s="21" t="inlineStr">
        <is>
          <t>G</t>
        </is>
      </c>
    </row>
    <row r="18" ht="12.75" customHeight="1">
      <c r="A18" s="30" t="n"/>
      <c r="B18" s="30" t="n"/>
      <c r="C18" s="30" t="n"/>
      <c r="D18" s="30" t="n"/>
      <c r="E18" s="30" t="n"/>
      <c r="F18" s="30" t="n"/>
      <c r="G18" s="30" t="n"/>
      <c r="H18" s="30" t="n"/>
      <c r="I18" s="30" t="n"/>
      <c r="J18" s="30" t="n"/>
      <c r="K18" s="30" t="n"/>
      <c r="L18" s="30" t="n"/>
      <c r="M18" s="30" t="n"/>
      <c r="N18" s="30" t="n"/>
      <c r="O18" s="30" t="n"/>
      <c r="P18" s="30" t="n"/>
      <c r="Q18" s="30" t="n"/>
      <c r="R18" s="30" t="n"/>
    </row>
    <row r="19" ht="12.75" customHeight="1">
      <c r="A19" s="3" t="n"/>
      <c r="B19" s="3" t="n"/>
      <c r="C19" s="30" t="n"/>
      <c r="D19" s="30" t="n"/>
      <c r="E19" s="30" t="n"/>
      <c r="F19" s="30" t="n"/>
      <c r="G19" s="30" t="n"/>
      <c r="H19" s="33" t="inlineStr">
        <is>
          <t>(PYQ3+PYQ4+CYQ1+CYQ2)/4</t>
        </is>
      </c>
      <c r="I19" s="30" t="n"/>
      <c r="J19" s="30" t="n"/>
      <c r="K19" s="30" t="n"/>
      <c r="L19" s="21" t="n"/>
      <c r="M19" s="21" t="inlineStr">
        <is>
          <t xml:space="preserve">Projected </t>
        </is>
      </c>
      <c r="N19" s="21" t="n"/>
      <c r="O19" s="21" t="inlineStr">
        <is>
          <t xml:space="preserve">Projected </t>
        </is>
      </c>
      <c r="P19" s="21" t="n"/>
      <c r="Q19" s="21" t="inlineStr">
        <is>
          <t>[Person_2]. [Person_3]</t>
        </is>
      </c>
      <c r="R19" s="21" t="inlineStr">
        <is>
          <t>Projected</t>
        </is>
      </c>
    </row>
    <row r="20" ht="12.75" customHeight="1">
      <c r="A20" s="3" t="n"/>
      <c r="B20" s="3" t="n"/>
      <c r="C20" s="30" t="n"/>
      <c r="D20" s="30" t="n"/>
      <c r="E20" s="30" t="n"/>
      <c r="F20" s="30" t="n"/>
      <c r="G20" s="30" t="n"/>
      <c r="H20" s="30" t="n"/>
      <c r="I20" s="7" t="inlineStr">
        <is>
          <t>(CY AVG/PY AVG)-1</t>
        </is>
      </c>
      <c r="J20" s="30" t="n"/>
      <c r="K20" s="30" t="n"/>
      <c r="L20" s="21" t="inlineStr">
        <is>
          <t>Annual</t>
        </is>
      </c>
      <c r="M20" s="21" t="inlineStr">
        <is>
          <t>Inflation</t>
        </is>
      </c>
      <c r="N20" s="21" t="inlineStr">
        <is>
          <t>[Person_4]</t>
        </is>
      </c>
      <c r="O20" s="21" t="inlineStr">
        <is>
          <t>Inflation</t>
        </is>
      </c>
      <c r="P20" s="21" t="inlineStr">
        <is>
          <t>Projected</t>
        </is>
      </c>
      <c r="Q20" s="21" t="inlineStr">
        <is>
          <t>Increase</t>
        </is>
      </c>
      <c r="R20" s="21" t="inlineStr">
        <is>
          <t>Inflation</t>
        </is>
      </c>
    </row>
    <row r="21" ht="12.75" customHeight="1">
      <c r="A21" s="9" t="inlineStr">
        <is>
          <t>Fiscal</t>
        </is>
      </c>
      <c r="B21" s="9" t="n"/>
      <c r="C21" s="9" t="inlineStr">
        <is>
          <t>Calendar</t>
        </is>
      </c>
      <c r="D21" s="9" t="inlineStr">
        <is>
          <t>1st</t>
        </is>
      </c>
      <c r="E21" s="9" t="inlineStr">
        <is>
          <t>2nd</t>
        </is>
      </c>
      <c r="F21" s="9" t="inlineStr">
        <is>
          <t>3rd</t>
        </is>
      </c>
      <c r="G21" s="9" t="inlineStr">
        <is>
          <t>4th</t>
        </is>
      </c>
      <c r="H21" s="30" t="n"/>
      <c r="I21" s="30" t="n"/>
      <c r="J21" s="7" t="inlineStr">
        <is>
          <t>(CY % / BASE YR %)</t>
        </is>
      </c>
      <c r="K21" s="30" t="n"/>
      <c r="L21" s="21" t="inlineStr">
        <is>
          <t>Projected</t>
        </is>
      </c>
      <c r="M21" s="21" t="inlineStr">
        <is>
          <t>Ratio</t>
        </is>
      </c>
      <c r="N21" s="21" t="inlineStr">
        <is>
          <t>Allow Based</t>
        </is>
      </c>
      <c r="O21" s="21" t="inlineStr">
        <is>
          <t>Based</t>
        </is>
      </c>
      <c r="P21" s="21" t="inlineStr">
        <is>
          <t>[Person_2]. [Person_3]</t>
        </is>
      </c>
      <c r="Q21" s="21" t="inlineStr">
        <is>
          <t>over</t>
        </is>
      </c>
      <c r="R21" s="21" t="inlineStr">
        <is>
          <t>Ratio</t>
        </is>
      </c>
    </row>
    <row r="22" ht="12.75" customHeight="1">
      <c r="A22" s="9" t="inlineStr">
        <is>
          <t>Year</t>
        </is>
      </c>
      <c r="B22" s="9" t="n"/>
      <c r="C22" s="9" t="inlineStr">
        <is>
          <t>Year</t>
        </is>
      </c>
      <c r="D22" s="30" t="n"/>
      <c r="E22" s="30" t="n"/>
      <c r="F22" s="30" t="n"/>
      <c r="G22" s="30" t="n"/>
      <c r="H22" s="30" t="n"/>
      <c r="I22" s="30" t="n"/>
      <c r="J22" s="30" t="n"/>
      <c r="K22" s="30" t="n"/>
      <c r="L22" s="21" t="inlineStr">
        <is>
          <t>Inflation</t>
        </is>
      </c>
      <c r="M22" s="21" t="inlineStr">
        <is>
          <t>[Person_2]. [Person_3]</t>
        </is>
      </c>
      <c r="N22" s="21" t="inlineStr">
        <is>
          <t>[Person_2]. [Person_3]</t>
        </is>
      </c>
      <c r="O22" s="21" t="inlineStr">
        <is>
          <t>[Person_2]. [Person_3]</t>
        </is>
      </c>
      <c r="P22" s="21" t="inlineStr">
        <is>
          <t>Gtr of C or D</t>
        </is>
      </c>
      <c r="Q22" s="21" t="inlineStr">
        <is>
          <t>FY 2004</t>
        </is>
      </c>
      <c r="R22" s="21" t="inlineStr">
        <is>
          <t>Alt. [Person_3]*</t>
        </is>
      </c>
    </row>
    <row r="23" ht="12" customHeight="1">
      <c r="A23" s="30" t="n"/>
      <c r="B23" s="30" t="n"/>
      <c r="C23" s="30" t="n"/>
      <c r="D23">
        <f>'CPI-June2012'!C174</f>
        <v/>
      </c>
      <c r="E23">
        <f>'CPI-June2012'!C175</f>
        <v/>
      </c>
      <c r="F23">
        <f>'CPI-June2012'!C176</f>
        <v/>
      </c>
      <c r="G23">
        <f>'CPI-June2012'!C177</f>
        <v/>
      </c>
      <c r="H23" s="30" t="n"/>
      <c r="I23" s="30" t="n"/>
      <c r="J23" s="30" t="n"/>
      <c r="K23" s="30" t="n"/>
      <c r="L23" s="30" t="n"/>
      <c r="M23" s="30" t="n"/>
      <c r="N23" s="30" t="n"/>
      <c r="O23" s="30" t="n"/>
      <c r="P23" s="30" t="n"/>
      <c r="Q23" s="30" t="n"/>
      <c r="R23" s="30" t="n"/>
    </row>
    <row r="24" hidden="1" ht="12.75" customHeight="1">
      <c r="A24" s="30" t="n">
        <v>2003</v>
      </c>
      <c r="B24" s="30" t="n"/>
      <c r="C24" s="30" t="n">
        <v>2003</v>
      </c>
      <c r="D24">
        <f>'CPI-June2012'!C178</f>
        <v/>
      </c>
      <c r="E24">
        <f>'CPI-June2012'!C179</f>
        <v/>
      </c>
      <c r="F24">
        <f>'CPI-June2012'!C180</f>
        <v/>
      </c>
      <c r="G24">
        <f>'CPI-June2012'!C181</f>
        <v/>
      </c>
      <c r="H24" s="34">
        <f>(F23+G23+D24+E24)/4</f>
        <v/>
      </c>
      <c r="I24" s="30" t="n"/>
      <c r="J24" s="30" t="n"/>
      <c r="K24" s="30" t="n"/>
      <c r="L24" s="30" t="n"/>
      <c r="M24" s="30" t="n"/>
      <c r="N24" s="30" t="n"/>
      <c r="O24" s="30" t="n"/>
      <c r="P24" s="30" t="n"/>
      <c r="Q24" s="30" t="n"/>
      <c r="R24" s="30" t="n"/>
    </row>
    <row r="25" hidden="1" ht="12.75" customHeight="1">
      <c r="A25" s="30">
        <f>A24+1</f>
        <v/>
      </c>
      <c r="B25" s="30" t="n"/>
      <c r="C25" s="30" t="n">
        <v>2004</v>
      </c>
      <c r="D25">
        <f>'CPI-June2012'!C182</f>
        <v/>
      </c>
      <c r="E25">
        <f>'CPI-June2012'!C183</f>
        <v/>
      </c>
      <c r="F25">
        <f>'CPI-June2012'!C184</f>
        <v/>
      </c>
      <c r="G25">
        <f>'CPI-June2012'!C185</f>
        <v/>
      </c>
      <c r="H25" s="34">
        <f>(F24+G24+D25+E25)/4</f>
        <v/>
      </c>
      <c r="I25" s="35">
        <f>ROUND((H25/H24)-1,4)</f>
        <v/>
      </c>
      <c r="J25" s="30" t="n"/>
      <c r="K25" s="30" t="n"/>
      <c r="L25" s="30" t="n"/>
      <c r="M25" s="30" t="n"/>
      <c r="N25" s="30" t="n"/>
      <c r="O25" s="30" t="n"/>
      <c r="P25" s="30" t="n"/>
      <c r="Q25" s="30" t="n"/>
      <c r="R25" s="30" t="n"/>
    </row>
    <row r="26" ht="12.75" customHeight="1">
      <c r="A26" s="30">
        <f>A25+1</f>
        <v/>
      </c>
      <c r="B26" s="30" t="n"/>
      <c r="C26" s="30" t="n">
        <v>2005</v>
      </c>
      <c r="D26">
        <f>'CPI-June2012'!C186</f>
        <v/>
      </c>
      <c r="E26">
        <f>'CPI-June2012'!C187</f>
        <v/>
      </c>
      <c r="F26">
        <f>'CPI-June2012'!C188</f>
        <v/>
      </c>
      <c r="G26">
        <f>'CPI-June2012'!C189</f>
        <v/>
      </c>
      <c r="H26" s="34">
        <f>(F25+G25+D26+E26)/4</f>
        <v/>
      </c>
      <c r="I26" s="35">
        <f>(H26/H25)-1</f>
        <v/>
      </c>
      <c r="J26" s="35">
        <f>(H26/$H$25)-1</f>
        <v/>
      </c>
      <c r="K26" s="30" t="n"/>
      <c r="L26" s="13" t="n">
        <v>0.0301</v>
      </c>
      <c r="M26" s="36" t="n">
        <v>1.0301</v>
      </c>
      <c r="N26" s="37">
        <f>ROUND(4601*0.186,2)</f>
        <v/>
      </c>
      <c r="O26" s="37">
        <f>M26*855.79</f>
        <v/>
      </c>
      <c r="P26" s="37">
        <f>IF(N26&gt;O26,N26,O26)</f>
        <v/>
      </c>
      <c r="Q26" s="37">
        <f>P26-855.79</f>
        <v/>
      </c>
      <c r="R26" s="38">
        <f>M26</f>
        <v/>
      </c>
    </row>
    <row r="27" ht="12.75" customHeight="1">
      <c r="A27" s="30">
        <f>A26+1</f>
        <v/>
      </c>
      <c r="B27" s="30" t="n"/>
      <c r="C27" s="30" t="n">
        <v>2006</v>
      </c>
      <c r="D27">
        <f>'CPI-June2012'!C190</f>
        <v/>
      </c>
      <c r="E27">
        <f>'CPI-June2012'!C191</f>
        <v/>
      </c>
      <c r="F27">
        <f>'CPI-June2012'!C192</f>
        <v/>
      </c>
      <c r="G27">
        <f>'CPI-June2012'!C193</f>
        <v/>
      </c>
      <c r="H27" s="34">
        <f>(F26+G26+D27+E27)/4</f>
        <v/>
      </c>
      <c r="I27" s="35">
        <f>(H27/H26)-1</f>
        <v/>
      </c>
      <c r="J27" s="35">
        <f>(H27/$H$25)-1</f>
        <v/>
      </c>
      <c r="K27" s="30" t="n"/>
      <c r="L27" s="13" t="n">
        <v>0.0381</v>
      </c>
      <c r="M27" s="36" t="n">
        <v>1.0693</v>
      </c>
      <c r="N27" s="37">
        <f>ROUND(4783*0.186,2)</f>
        <v/>
      </c>
      <c r="O27" s="37">
        <f>M27*855.79</f>
        <v/>
      </c>
      <c r="P27" s="37">
        <f>IF(N27&gt;O27,N27,O27)</f>
        <v/>
      </c>
      <c r="Q27" s="37">
        <f>P27-855.79</f>
        <v/>
      </c>
      <c r="R27" s="38">
        <f>M27</f>
        <v/>
      </c>
    </row>
    <row r="28" ht="12.75" customHeight="1">
      <c r="A28" s="30">
        <f>A27+1</f>
        <v/>
      </c>
      <c r="B28" s="30" t="n"/>
      <c r="C28" s="30" t="n">
        <v>2007</v>
      </c>
      <c r="D28">
        <f>'CPI-June2012'!C194</f>
        <v/>
      </c>
      <c r="E28">
        <f>'CPI-June2012'!C195</f>
        <v/>
      </c>
      <c r="F28">
        <f>'CPI-June2012'!C196</f>
        <v/>
      </c>
      <c r="G28">
        <f>'CPI-June2012'!C197</f>
        <v/>
      </c>
      <c r="H28" s="34">
        <f>(F27+G27+D28+E28)/4</f>
        <v/>
      </c>
      <c r="I28" s="35">
        <f>(H28/H27)-1</f>
        <v/>
      </c>
      <c r="J28" s="35">
        <f>(H28/$H$25)-1</f>
        <v/>
      </c>
      <c r="K28" s="30" t="n"/>
      <c r="L28" s="13" t="n">
        <v>0.0261</v>
      </c>
      <c r="M28" s="36" t="n">
        <v>1.0973</v>
      </c>
      <c r="N28" s="37">
        <f>ROUND(4974*0.26,2)</f>
        <v/>
      </c>
      <c r="O28" s="37">
        <f>M28*1294</f>
        <v/>
      </c>
      <c r="P28" s="37">
        <f>IF(N28&gt;O28,N28,O28)</f>
        <v/>
      </c>
      <c r="Q28" s="37">
        <f>P28-855.79</f>
        <v/>
      </c>
      <c r="R28" s="38">
        <f>M28</f>
        <v/>
      </c>
    </row>
    <row r="29" ht="12.75" customHeight="1">
      <c r="A29" s="30">
        <f>A28+1</f>
        <v/>
      </c>
      <c r="B29" s="30" t="n"/>
      <c r="C29" s="30" t="n">
        <v>2008</v>
      </c>
      <c r="D29">
        <f>'CPI-June2012'!C198</f>
        <v/>
      </c>
      <c r="E29">
        <f>'CPI-June2012'!C199</f>
        <v/>
      </c>
      <c r="F29">
        <f>'CPI-June2012'!C200</f>
        <v/>
      </c>
      <c r="G29">
        <f>'CPI-June2012'!C201</f>
        <v/>
      </c>
      <c r="H29" s="34">
        <f>(F28+G28+D29+E29)/4</f>
        <v/>
      </c>
      <c r="I29" s="35">
        <f>(H29/H28)-1</f>
        <v/>
      </c>
      <c r="J29" s="35">
        <f>(H29/$H$25)-1</f>
        <v/>
      </c>
      <c r="K29" s="30" t="n"/>
      <c r="L29" s="13" t="n">
        <v>0.0367</v>
      </c>
      <c r="M29" s="36" t="n">
        <v>1.1376</v>
      </c>
      <c r="N29" s="37">
        <f>ROUND(5074*0.26,2)</f>
        <v/>
      </c>
      <c r="O29" s="37">
        <f>M29*1294</f>
        <v/>
      </c>
      <c r="P29" s="37">
        <f>IF(N29&gt;O29,N29,O29)</f>
        <v/>
      </c>
      <c r="Q29" s="37">
        <f>P29-855.79</f>
        <v/>
      </c>
      <c r="R29" s="38">
        <f>M29</f>
        <v/>
      </c>
    </row>
    <row r="30" ht="12.75" customHeight="1">
      <c r="A30" s="30">
        <f>A29+1</f>
        <v/>
      </c>
      <c r="B30" s="30" t="n"/>
      <c r="C30" s="30">
        <f>C29+1</f>
        <v/>
      </c>
      <c r="D30">
        <f>'CPI-June2012'!C202</f>
        <v/>
      </c>
      <c r="E30">
        <f>'CPI-June2012'!C203</f>
        <v/>
      </c>
      <c r="F30">
        <f>'CPI-June2012'!C204</f>
        <v/>
      </c>
      <c r="G30">
        <f>'CPI-June2012'!C205</f>
        <v/>
      </c>
      <c r="H30" s="34">
        <f>(F29+G29+D30+E30)/4</f>
        <v/>
      </c>
      <c r="I30" s="35">
        <f>(H30/H29)-1</f>
        <v/>
      </c>
      <c r="J30" s="35">
        <f>(H30/$H$25)-1</f>
        <v/>
      </c>
      <c r="K30" s="30" t="n"/>
      <c r="L30" s="13" t="n">
        <v>0.0142</v>
      </c>
      <c r="M30" s="36" t="n">
        <v>1.1537</v>
      </c>
      <c r="N30" s="37">
        <f>ROUND(5124*0.26,2)</f>
        <v/>
      </c>
      <c r="O30" s="37">
        <f>M30*1294</f>
        <v/>
      </c>
      <c r="P30" s="37">
        <f>IF(N30&gt;O30,N30,O30)</f>
        <v/>
      </c>
      <c r="Q30" s="37">
        <f>P30-855.79</f>
        <v/>
      </c>
      <c r="R30" s="38">
        <f>R$29+(0.25*(5124/5074-1))</f>
        <v/>
      </c>
    </row>
    <row r="31" ht="12.75" customHeight="1">
      <c r="A31" s="30">
        <f>A30+1</f>
        <v/>
      </c>
      <c r="B31" s="3" t="n"/>
      <c r="C31" s="30">
        <f>C30+1</f>
        <v/>
      </c>
      <c r="D31">
        <f>'CPI-June2012'!C206</f>
        <v/>
      </c>
      <c r="E31">
        <f>'CPI-June2012'!C207</f>
        <v/>
      </c>
      <c r="F31">
        <f>'CPI-June2012'!C208</f>
        <v/>
      </c>
      <c r="G31">
        <f>'CPI-June2012'!C209</f>
        <v/>
      </c>
      <c r="H31" s="34">
        <f>(F30+G30+D31+E31)/4</f>
        <v/>
      </c>
      <c r="I31" s="35">
        <f>(H31/H30)-1</f>
        <v/>
      </c>
      <c r="J31" s="35">
        <f>(H31/$H$25)-1</f>
        <v/>
      </c>
      <c r="K31" s="30" t="n"/>
      <c r="L31" s="13" t="n">
        <v>0.009299999999999999</v>
      </c>
      <c r="M31" s="36" t="n">
        <v>1.1644</v>
      </c>
      <c r="N31" s="37">
        <f>ROUND(5124*0.26,2)</f>
        <v/>
      </c>
      <c r="O31" s="37">
        <f>M31*1294</f>
        <v/>
      </c>
      <c r="P31" s="37">
        <f>IF(N31&gt;O31,N31,O31)</f>
        <v/>
      </c>
      <c r="Q31" s="37">
        <f>P31-855.79</f>
        <v/>
      </c>
      <c r="R31" s="38">
        <f>R30</f>
        <v/>
      </c>
    </row>
    <row r="32" ht="12.75" customHeight="1">
      <c r="A32" s="30">
        <f>A31+1</f>
        <v/>
      </c>
      <c r="B32" s="3" t="n"/>
      <c r="C32" s="30">
        <f>C31+1</f>
        <v/>
      </c>
      <c r="D32">
        <f>'CPI-June2012'!C210</f>
        <v/>
      </c>
      <c r="E32">
        <f>'CPI-June2012'!C211</f>
        <v/>
      </c>
      <c r="F32">
        <f>'CPI-June2012'!C212</f>
        <v/>
      </c>
      <c r="G32">
        <f>'CPI-June2012'!C213</f>
        <v/>
      </c>
      <c r="H32" s="34">
        <f>(F31+G31+D32+E32)/4</f>
        <v/>
      </c>
      <c r="I32" s="35">
        <f>(H32/H31)-1</f>
        <v/>
      </c>
      <c r="J32" s="35">
        <f>(H32/$H$25)-1</f>
        <v/>
      </c>
      <c r="K32" s="30" t="n"/>
      <c r="L32" s="13" t="n">
        <v>0.0203</v>
      </c>
      <c r="M32" s="36" t="n">
        <v>1.1881</v>
      </c>
      <c r="N32" s="37">
        <f>ROUND(5124*0.26,2)</f>
        <v/>
      </c>
      <c r="O32" s="37">
        <f>M32*1294</f>
        <v/>
      </c>
      <c r="P32" s="37">
        <f>IF(N32&gt;O32,N32,O32)</f>
        <v/>
      </c>
      <c r="Q32" s="37">
        <f>P32-855.79</f>
        <v/>
      </c>
      <c r="R32" s="38">
        <f>R31</f>
        <v/>
      </c>
    </row>
    <row r="33" ht="12.75" customHeight="1">
      <c r="A33" s="30">
        <f>A32+1</f>
        <v/>
      </c>
      <c r="B33" s="3" t="n"/>
      <c r="C33" s="30">
        <f>C32+1</f>
        <v/>
      </c>
      <c r="D33">
        <f>'CPI-June2012'!C214</f>
        <v/>
      </c>
      <c r="E33">
        <f>'CPI-June2012'!C215</f>
        <v/>
      </c>
      <c r="F33">
        <f>'CPI-June2012'!C216</f>
        <v/>
      </c>
      <c r="G33">
        <f>'CPI-June2012'!C217</f>
        <v/>
      </c>
      <c r="H33" s="34">
        <f>(F32+G32+D33+E33)/4</f>
        <v/>
      </c>
      <c r="I33" s="35">
        <f>(H33/H32)-1</f>
        <v/>
      </c>
      <c r="J33" s="35">
        <f>(H33/$H$25)-1</f>
        <v/>
      </c>
      <c r="K33" s="30" t="n"/>
      <c r="L33" s="13" t="n">
        <v>0.0294</v>
      </c>
      <c r="M33" s="36" t="n">
        <v>1.223</v>
      </c>
      <c r="N33" s="37">
        <f>ROUND(5174*0.26,2)</f>
        <v/>
      </c>
      <c r="O33" s="37">
        <f>M33*1294</f>
        <v/>
      </c>
      <c r="P33" s="37">
        <f>IF(N33&gt;O33,N33,O33)</f>
        <v/>
      </c>
      <c r="Q33" s="37">
        <f>P33-855.79</f>
        <v/>
      </c>
      <c r="R33" s="38">
        <f>R$29+(0.25*(5174/5074-1))</f>
        <v/>
      </c>
    </row>
    <row r="34" ht="12.75" customHeight="1">
      <c r="A34" s="30">
        <f>A33+1</f>
        <v/>
      </c>
      <c r="B34" s="3" t="inlineStr">
        <is>
          <t>e</t>
        </is>
      </c>
      <c r="C34" s="30">
        <f>C33+1</f>
        <v/>
      </c>
      <c r="D34">
        <f>'CPI-June2012'!C218</f>
        <v/>
      </c>
      <c r="E34">
        <f>'CPI-June2012'!C219</f>
        <v/>
      </c>
      <c r="F34">
        <f>'CPI-June2012'!C220</f>
        <v/>
      </c>
      <c r="G34">
        <f>'CPI-June2012'!C221</f>
        <v/>
      </c>
      <c r="H34" s="34">
        <f>(F33+G33+D34+E34)/4</f>
        <v/>
      </c>
      <c r="I34" s="35">
        <f>(H34/H33)-1</f>
        <v/>
      </c>
      <c r="J34" s="35">
        <f>(H34/$H$25)-1</f>
        <v/>
      </c>
      <c r="K34" s="39" t="n"/>
      <c r="L34" s="13">
        <f>ROUND(I34,4)</f>
        <v/>
      </c>
      <c r="M34" s="36">
        <f>ROUND(H34/H$25,4)</f>
        <v/>
      </c>
      <c r="N34" s="37">
        <f>ROUND(5224*0.26,2)</f>
        <v/>
      </c>
      <c r="O34" s="37">
        <f>M34*1294</f>
        <v/>
      </c>
      <c r="P34" s="37">
        <f>IF(N34&gt;O34,N34,O34)</f>
        <v/>
      </c>
      <c r="Q34" s="37">
        <f>P34-855.79</f>
        <v/>
      </c>
      <c r="R34" s="38">
        <f>R$29+(0.25*(5224/5074-1))</f>
        <v/>
      </c>
    </row>
    <row r="35" ht="12.75" customHeight="1">
      <c r="A35" s="9" t="n">
        <v>2014</v>
      </c>
      <c r="B35" s="3" t="inlineStr">
        <is>
          <t>e</t>
        </is>
      </c>
      <c r="C35" s="9" t="n">
        <v>2014</v>
      </c>
      <c r="D35">
        <f>'CPI-June2012'!C222</f>
        <v/>
      </c>
      <c r="E35">
        <f>'CPI-June2012'!C223</f>
        <v/>
      </c>
      <c r="F35">
        <f>'CPI-June2012'!C224</f>
        <v/>
      </c>
      <c r="G35">
        <f>'CPI-June2012'!C225</f>
        <v/>
      </c>
      <c r="H35" s="34">
        <f>(F34+G34+D35+E35)/4</f>
        <v/>
      </c>
      <c r="I35" s="35">
        <f>(H35/H34)-1</f>
        <v/>
      </c>
      <c r="J35" s="35">
        <f>(H35/$H$25)-1</f>
        <v/>
      </c>
      <c r="K35" s="39" t="n"/>
      <c r="L35" s="13">
        <f>ROUND(I35,4)</f>
        <v/>
      </c>
      <c r="M35" s="36">
        <f>ROUND(H35/H$25,4)</f>
        <v/>
      </c>
      <c r="N35" s="37">
        <f>ROUND(5224*0.26,2)</f>
        <v/>
      </c>
      <c r="O35" s="37">
        <f>M35*1294</f>
        <v/>
      </c>
      <c r="P35" s="37">
        <f>IF(N35&gt;O35,N35,O35)</f>
        <v/>
      </c>
      <c r="Q35" s="37">
        <f>P35-855.79</f>
        <v/>
      </c>
      <c r="R35" s="38">
        <f>R34</f>
        <v/>
      </c>
    </row>
    <row r="36" ht="12.75" customHeight="1">
      <c r="A36" s="9" t="n">
        <v>2015</v>
      </c>
      <c r="B36" s="3" t="inlineStr">
        <is>
          <t>e</t>
        </is>
      </c>
      <c r="C36" s="9" t="n">
        <v>2015</v>
      </c>
      <c r="D36">
        <f>'CPI-June2012'!C226</f>
        <v/>
      </c>
      <c r="E36">
        <f>'CPI-June2012'!C227</f>
        <v/>
      </c>
      <c r="F36">
        <f>'CPI-June2012'!C228</f>
        <v/>
      </c>
      <c r="G36">
        <f>'CPI-June2012'!C229</f>
        <v/>
      </c>
      <c r="H36" s="34">
        <f>(F35+G35+D36+E36)/4</f>
        <v/>
      </c>
      <c r="I36" s="35">
        <f>(H36/H35)-1</f>
        <v/>
      </c>
      <c r="J36" s="35">
        <f>(H36/$H$25)-1</f>
        <v/>
      </c>
      <c r="K36" s="30" t="n"/>
      <c r="L36" s="13">
        <f>ROUND(I36,4)</f>
        <v/>
      </c>
      <c r="M36" s="36">
        <f>ROUND(H36/H$25,4)</f>
        <v/>
      </c>
      <c r="N36" s="37">
        <f>ROUND(5224*0.26,2)</f>
        <v/>
      </c>
      <c r="O36" s="37">
        <f>M36*1294</f>
        <v/>
      </c>
      <c r="P36" s="37">
        <f>IF(N36&gt;O36,N36,O36)</f>
        <v/>
      </c>
      <c r="Q36" s="37">
        <f>P36-855.79</f>
        <v/>
      </c>
      <c r="R36" s="38">
        <f>R34</f>
        <v/>
      </c>
    </row>
    <row r="37" ht="12.75" customHeight="1">
      <c r="A37" s="9" t="n">
        <v>2016</v>
      </c>
      <c r="B37" s="3" t="inlineStr">
        <is>
          <t>e</t>
        </is>
      </c>
      <c r="C37" s="9" t="n">
        <v>2016</v>
      </c>
      <c r="D37">
        <f>'CPI-June2012'!C230</f>
        <v/>
      </c>
      <c r="E37">
        <f>'CPI-June2012'!C231</f>
        <v/>
      </c>
      <c r="F37">
        <f>'CPI-June2012'!C232</f>
        <v/>
      </c>
      <c r="G37">
        <f>'CPI-June2012'!C233</f>
        <v/>
      </c>
      <c r="H37" s="34">
        <f>(F36+G36+D37+E37)/4</f>
        <v/>
      </c>
      <c r="I37" s="35">
        <f>(H37/H36)-1</f>
        <v/>
      </c>
      <c r="J37" s="35">
        <f>(H37/$H$25)-1</f>
        <v/>
      </c>
      <c r="K37" s="30" t="n"/>
      <c r="L37" s="13">
        <f>ROUND(I37,4)</f>
        <v/>
      </c>
      <c r="M37" s="36">
        <f>ROUND(H37/H$25,4)</f>
        <v/>
      </c>
      <c r="N37" s="37">
        <f>ROUND(5224*0.26,2)</f>
        <v/>
      </c>
      <c r="O37" s="37">
        <f>M37*1294</f>
        <v/>
      </c>
      <c r="P37" s="37">
        <f>IF(N37&gt;O37,N37,O37)</f>
        <v/>
      </c>
      <c r="Q37" s="37">
        <f>P37-855.79</f>
        <v/>
      </c>
      <c r="R37" s="38">
        <f>R35</f>
        <v/>
      </c>
    </row>
    <row r="38" ht="12.75" customHeight="1">
      <c r="A38" s="9" t="n">
        <v>2017</v>
      </c>
      <c r="B38" s="3" t="inlineStr">
        <is>
          <t>e</t>
        </is>
      </c>
      <c r="C38" s="9" t="n">
        <v>2017</v>
      </c>
      <c r="D38">
        <f>'CPI-June2012'!C234</f>
        <v/>
      </c>
      <c r="E38">
        <f>'CPI-June2012'!C235</f>
        <v/>
      </c>
      <c r="F38">
        <f>'CPI-June2012'!C236</f>
        <v/>
      </c>
      <c r="G38">
        <f>'CPI-June2012'!C237</f>
        <v/>
      </c>
      <c r="H38" s="34">
        <f>(F37+G37+D38+E38)/4</f>
        <v/>
      </c>
      <c r="I38" s="35">
        <f>(H38/H37)-1</f>
        <v/>
      </c>
      <c r="J38" s="35">
        <f>(H38/$H$25)-1</f>
        <v/>
      </c>
      <c r="K38" s="30" t="n"/>
      <c r="L38" s="13">
        <f>ROUND(I38,4)</f>
        <v/>
      </c>
      <c r="M38" s="36">
        <f>ROUND(H38/H$25,4)</f>
        <v/>
      </c>
      <c r="N38" s="37">
        <f>ROUND(5224*0.26,2)</f>
        <v/>
      </c>
      <c r="O38" s="37">
        <f>M38*1294</f>
        <v/>
      </c>
      <c r="P38" s="37">
        <f>IF(N38&gt;O38,N38,O38)</f>
        <v/>
      </c>
      <c r="Q38" s="37">
        <f>P38-855.79</f>
        <v/>
      </c>
      <c r="R38" s="38">
        <f>R36</f>
        <v/>
      </c>
    </row>
    <row r="39" ht="12.75" customHeight="1">
      <c r="A39" s="9" t="n">
        <v>2018</v>
      </c>
      <c r="B39" s="3" t="inlineStr">
        <is>
          <t>e</t>
        </is>
      </c>
      <c r="C39" s="9" t="n">
        <v>2018</v>
      </c>
      <c r="D39">
        <f>'CPI-June2012'!C238</f>
        <v/>
      </c>
      <c r="E39">
        <f>'CPI-June2012'!C239</f>
        <v/>
      </c>
      <c r="F39">
        <f>'CPI-June2012'!C240</f>
        <v/>
      </c>
      <c r="G39">
        <f>'CPI-June2012'!C241</f>
        <v/>
      </c>
      <c r="H39" s="34">
        <f>(F38+G38+D39+E39)/4</f>
        <v/>
      </c>
      <c r="I39" s="35">
        <f>(H39/H38)-1</f>
        <v/>
      </c>
      <c r="J39" s="35">
        <f>(H39/$H$25)-1</f>
        <v/>
      </c>
      <c r="K39" s="30" t="n"/>
      <c r="L39" s="13">
        <f>ROUND(I39,4)</f>
        <v/>
      </c>
      <c r="M39" s="36">
        <f>ROUND(H39/H$25,4)</f>
        <v/>
      </c>
      <c r="N39" s="37">
        <f>ROUND(5224*0.26,2)</f>
        <v/>
      </c>
      <c r="O39" s="37">
        <f>M39*1294</f>
        <v/>
      </c>
      <c r="P39" s="37">
        <f>IF(N39&gt;O39,N39,O39)</f>
        <v/>
      </c>
      <c r="Q39" s="37">
        <f>P39-855.79</f>
        <v/>
      </c>
      <c r="R39" s="38">
        <f>R37</f>
        <v/>
      </c>
    </row>
    <row r="40" ht="12.75" customHeight="1">
      <c r="A40" s="9" t="n">
        <v>2019</v>
      </c>
      <c r="B40" s="3" t="inlineStr">
        <is>
          <t>e</t>
        </is>
      </c>
      <c r="C40" s="9" t="n">
        <v>2019</v>
      </c>
      <c r="D40">
        <f>'CPI-June2012'!C242</f>
        <v/>
      </c>
      <c r="E40">
        <f>'CPI-June2012'!C243</f>
        <v/>
      </c>
      <c r="F40">
        <f>'CPI-June2012'!C244</f>
        <v/>
      </c>
      <c r="G40">
        <f>'CPI-June2012'!C245</f>
        <v/>
      </c>
      <c r="H40" s="34">
        <f>(F39+G39+D40+E40)/4</f>
        <v/>
      </c>
      <c r="I40" s="35">
        <f>(H40/H39)-1</f>
        <v/>
      </c>
      <c r="J40" s="35">
        <f>(H40/$H$25)-1</f>
        <v/>
      </c>
      <c r="K40" s="30" t="n"/>
      <c r="L40" s="13">
        <f>ROUND(I40,4)</f>
        <v/>
      </c>
      <c r="M40" s="36">
        <f>ROUND(H40/H$25,4)</f>
        <v/>
      </c>
      <c r="N40" s="37">
        <f>ROUND(5224*0.26,2)</f>
        <v/>
      </c>
      <c r="O40" s="37">
        <f>M40*1294</f>
        <v/>
      </c>
      <c r="P40" s="37">
        <f>IF(N40&gt;O40,N40,O40)</f>
        <v/>
      </c>
      <c r="Q40" s="37">
        <f>P40-855.79</f>
        <v/>
      </c>
      <c r="R40" s="38">
        <f>R38</f>
        <v/>
      </c>
    </row>
    <row r="41" ht="12.75" customHeight="1">
      <c r="A41" s="9" t="n">
        <v>2020</v>
      </c>
      <c r="B41" s="3" t="inlineStr">
        <is>
          <t>e</t>
        </is>
      </c>
      <c r="C41" s="9" t="n">
        <v>2020</v>
      </c>
      <c r="D41">
        <f>'CPI-June2012'!C246</f>
        <v/>
      </c>
      <c r="E41">
        <f>'CPI-June2012'!C247</f>
        <v/>
      </c>
      <c r="F41">
        <f>'CPI-June2012'!C248</f>
        <v/>
      </c>
      <c r="G41">
        <f>'CPI-June2012'!C249</f>
        <v/>
      </c>
      <c r="H41" s="34">
        <f>(F40+G40+D41+E41)/4</f>
        <v/>
      </c>
      <c r="I41" s="35">
        <f>(H41/H40)-1</f>
        <v/>
      </c>
      <c r="J41" s="35">
        <f>(H41/$H$25)-1</f>
        <v/>
      </c>
      <c r="K41" s="30" t="n"/>
      <c r="L41" s="13">
        <f>ROUND(I41,4)</f>
        <v/>
      </c>
      <c r="M41" s="36">
        <f>ROUND(H41/H$25,4)</f>
        <v/>
      </c>
      <c r="N41" s="37">
        <f>ROUND(5224*0.26,2)</f>
        <v/>
      </c>
      <c r="O41" s="37">
        <f>M41*1294</f>
        <v/>
      </c>
      <c r="P41" s="37">
        <f>IF(N41&gt;O41,N41,O41)</f>
        <v/>
      </c>
      <c r="Q41" s="37">
        <f>P41-855.79</f>
        <v/>
      </c>
      <c r="R41" s="38">
        <f>R39</f>
        <v/>
      </c>
    </row>
    <row r="42" ht="12.75" customHeight="1">
      <c r="A42" s="9" t="n">
        <v>2021</v>
      </c>
      <c r="B42" s="3" t="inlineStr">
        <is>
          <t>e</t>
        </is>
      </c>
      <c r="C42" s="9" t="n">
        <v>2021</v>
      </c>
      <c r="D42">
        <f>'CPI-June2012'!C250</f>
        <v/>
      </c>
      <c r="E42">
        <f>'CPI-June2012'!C251</f>
        <v/>
      </c>
      <c r="F42">
        <f>'CPI-June2012'!C252</f>
        <v/>
      </c>
      <c r="G42">
        <f>'CPI-June2012'!C253</f>
        <v/>
      </c>
      <c r="H42" s="34">
        <f>(F41+G41+D42+E42)/4</f>
        <v/>
      </c>
      <c r="I42" s="35">
        <f>(H42/H41)-1</f>
        <v/>
      </c>
      <c r="J42" s="35">
        <f>(H42/$H$25)-1</f>
        <v/>
      </c>
      <c r="K42" s="30" t="n"/>
      <c r="L42" s="13">
        <f>ROUND(I42,4)</f>
        <v/>
      </c>
      <c r="M42" s="36">
        <f>ROUND(H42/H$25,4)</f>
        <v/>
      </c>
      <c r="N42" s="37">
        <f>ROUND(5224*0.26,2)</f>
        <v/>
      </c>
      <c r="O42" s="37">
        <f>M42*1294</f>
        <v/>
      </c>
      <c r="P42" s="37">
        <f>IF(N42&gt;O42,N42,O42)</f>
        <v/>
      </c>
      <c r="Q42" s="37">
        <f>P42-855.79</f>
        <v/>
      </c>
      <c r="R42" s="38">
        <f>R40</f>
        <v/>
      </c>
    </row>
    <row r="43" ht="15.75" customHeight="1">
      <c r="A43" s="30" t="n"/>
      <c r="B43" s="30" t="n"/>
      <c r="C43" s="30" t="n"/>
      <c r="D43" s="40" t="n"/>
      <c r="E43" s="40" t="n"/>
      <c r="F43" s="40" t="n"/>
      <c r="G43" s="40" t="n"/>
      <c r="H43" s="30" t="n"/>
      <c r="I43" s="30" t="n"/>
      <c r="J43" s="18" t="n"/>
      <c r="K43" s="30" t="n"/>
      <c r="L43" s="30" t="n"/>
      <c r="M43" s="30" t="n"/>
      <c r="N43" s="30" t="n"/>
      <c r="O43" s="30" t="n"/>
      <c r="P43" s="30" t="n"/>
      <c r="Q43" s="30" t="n"/>
      <c r="R43" s="20" t="n"/>
    </row>
    <row r="44" ht="15.75" customHeight="1">
      <c r="A44" s="30" t="inlineStr">
        <is>
          <t>Notes:</t>
        </is>
      </c>
      <c r="B44" s="30" t="n"/>
      <c r="C44" s="30" t="n"/>
      <c r="D44" s="40" t="n"/>
      <c r="E44" s="40" t="n"/>
      <c r="F44" s="40" t="n"/>
      <c r="G44" s="40" t="n"/>
      <c r="H44" s="30" t="n"/>
      <c r="I44" s="30" t="n"/>
      <c r="J44" s="18" t="n"/>
      <c r="K44" s="30" t="n"/>
      <c r="L44" s="30" t="n"/>
      <c r="M44" s="30" t="n"/>
      <c r="N44" s="30" t="n"/>
      <c r="O44" s="30" t="n"/>
      <c r="P44" s="30" t="n"/>
      <c r="Q44" s="30" t="n"/>
      <c r="R44" s="20" t="n"/>
    </row>
    <row r="45" ht="12.75" customHeight="1">
      <c r="A45" s="30" t="inlineStr">
        <is>
          <t>1.  [Person_5] no increase in formula allowance after FY 2013 as per current law.</t>
        </is>
      </c>
      <c r="B45" s="30" t="n"/>
      <c r="C45" s="30" t="n"/>
      <c r="D45" s="40" t="n"/>
      <c r="E45" s="40" t="n"/>
      <c r="F45" s="40" t="n"/>
      <c r="G45" s="40" t="n"/>
      <c r="H45" s="30" t="n"/>
      <c r="I45" s="30" t="n"/>
      <c r="J45" s="18" t="n"/>
      <c r="K45" s="30" t="n"/>
      <c r="L45" s="30" t="n"/>
      <c r="M45" s="30" t="n"/>
      <c r="N45" s="30" t="n"/>
      <c r="O45" s="30" t="n"/>
      <c r="P45" s="30" t="n"/>
      <c r="Q45" s="30" t="n"/>
      <c r="R45" s="30" t="n"/>
    </row>
    <row r="46" ht="12.75" customHeight="1">
      <c r="A46" s="30" t="inlineStr">
        <is>
          <t>2.  Finalized calculation through FY 2012 based on actual Bureau of Labor Statistics data.</t>
        </is>
      </c>
      <c r="B46" s="30" t="n"/>
      <c r="D46" s="41" t="n"/>
      <c r="E46" s="41" t="n"/>
      <c r="F46" s="41" t="n"/>
      <c r="G46" s="41" t="n"/>
      <c r="J46" s="2" t="n"/>
    </row>
    <row r="47">
      <c r="D47" s="41" t="n"/>
      <c r="E47" s="41" t="n"/>
      <c r="F47" s="41" t="n"/>
      <c r="G47" s="41" t="n"/>
      <c r="J47" s="2" t="n"/>
    </row>
    <row r="48">
      <c r="J48" s="2" t="n"/>
    </row>
    <row r="49">
      <c r="J49" s="2" t="n"/>
    </row>
  </sheetData>
  <mergeCells count="2">
    <mergeCell ref="M1:P1"/>
    <mergeCell ref="M2:P2"/>
  </mergeCells>
  <pageMargins left="0.75" right="0.75" top="1.79" bottom="1" header="1.03" footer="0.5"/>
  <pageSetup orientation="landscape" scale="98"/>
  <headerFooter alignWithMargins="0">
    <oddHeader>&amp;L&amp;10 MDE / School Finance&amp;C&amp;12 Revised Referendum Cap Inflation Estimates,_x000a_ FY 2005 - FY 2021_x000a_&amp;R&amp;10 7/17/2012</oddHeader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53"/>
  <sheetViews>
    <sheetView workbookViewId="0">
      <pane xSplit="1" ySplit="1" topLeftCell="B207" activePane="bottomRight" state="frozen"/>
      <selection pane="topRight" activeCell="B1" sqref="B1"/>
      <selection pane="bottomLeft" activeCell="A2" sqref="A2"/>
      <selection pane="bottomRight" activeCell="C250" sqref="C250"/>
    </sheetView>
  </sheetViews>
  <sheetFormatPr baseColWidth="8" defaultColWidth="10.6640625" defaultRowHeight="11.25"/>
  <cols>
    <col width="21.1640625" customWidth="1" style="23" min="1" max="1"/>
    <col width="11" customWidth="1" style="23" min="2" max="2"/>
    <col width="10.6640625" customWidth="1" style="23" min="3" max="16384"/>
  </cols>
  <sheetData>
    <row r="1">
      <c r="A1" s="22" t="inlineStr">
        <is>
          <t>obs</t>
        </is>
      </c>
      <c r="B1" s="22" t="inlineStr">
        <is>
          <t>obs</t>
        </is>
      </c>
      <c r="C1" s="22" t="inlineStr">
        <is>
          <t>CPI</t>
        </is>
      </c>
      <c r="D1" s="27" t="inlineStr">
        <is>
          <t>previous</t>
        </is>
      </c>
      <c r="E1" s="27" t="inlineStr">
        <is>
          <t>diff</t>
        </is>
      </c>
      <c r="F1" s="27" t="inlineStr">
        <is>
          <t>df-current</t>
        </is>
      </c>
      <c r="G1" s="27" t="inlineStr">
        <is>
          <t>df-previous</t>
        </is>
      </c>
    </row>
    <row r="2">
      <c r="A2" s="24" t="n">
        <v>81.62569444444445</v>
      </c>
      <c r="B2" s="28" t="inlineStr">
        <is>
          <t>1959Q1</t>
        </is>
      </c>
      <c r="C2" s="25" t="n">
        <v>0.289933</v>
      </c>
      <c r="D2" s="25" t="n">
        <v>0.289933</v>
      </c>
      <c r="E2" s="42">
        <f>C2-D2</f>
        <v/>
      </c>
      <c r="F2" s="42" t="n"/>
    </row>
    <row r="3">
      <c r="A3" s="24" t="n">
        <v>81.62638888888888</v>
      </c>
      <c r="B3" s="28" t="inlineStr">
        <is>
          <t>1959Q2</t>
        </is>
      </c>
      <c r="C3" s="25" t="n">
        <v>0.290433</v>
      </c>
      <c r="D3" s="25" t="n">
        <v>0.290433</v>
      </c>
      <c r="E3" s="42">
        <f>C3-D3</f>
        <v/>
      </c>
      <c r="F3" s="43">
        <f>C3-C2</f>
        <v/>
      </c>
      <c r="G3" s="43">
        <f>D3-D2</f>
        <v/>
      </c>
    </row>
    <row r="4">
      <c r="A4" s="24" t="n">
        <v>81.62708333333333</v>
      </c>
      <c r="B4" s="28" t="inlineStr">
        <is>
          <t>1959Q3</t>
        </is>
      </c>
      <c r="C4" s="25" t="n">
        <v>0.291933</v>
      </c>
      <c r="D4" s="25" t="n">
        <v>0.291933</v>
      </c>
      <c r="E4" s="42">
        <f>C4-D4</f>
        <v/>
      </c>
      <c r="F4" s="43">
        <f>C4-C3</f>
        <v/>
      </c>
      <c r="G4" s="43">
        <f>D4-D3</f>
        <v/>
      </c>
    </row>
    <row r="5">
      <c r="A5" s="24" t="n">
        <v>81.62777777777778</v>
      </c>
      <c r="B5" s="28" t="inlineStr">
        <is>
          <t>1959Q4</t>
        </is>
      </c>
      <c r="C5" s="25" t="n">
        <v>0.2937</v>
      </c>
      <c r="D5" s="25" t="n">
        <v>0.2937</v>
      </c>
      <c r="E5" s="42">
        <f>C5-D5</f>
        <v/>
      </c>
      <c r="F5" s="43">
        <f>C5-C4</f>
        <v/>
      </c>
      <c r="G5" s="43">
        <f>D5-D4</f>
        <v/>
      </c>
    </row>
    <row r="6">
      <c r="A6" s="24" t="n">
        <v>81.66736111111111</v>
      </c>
      <c r="B6" s="28" t="inlineStr">
        <is>
          <t>1960Q1</t>
        </is>
      </c>
      <c r="C6" s="25" t="n">
        <v>0.293967</v>
      </c>
      <c r="D6" s="25" t="n">
        <v>0.293967</v>
      </c>
      <c r="E6" s="42">
        <f>C6-D6</f>
        <v/>
      </c>
      <c r="F6" s="43">
        <f>C6-C5</f>
        <v/>
      </c>
      <c r="G6" s="43">
        <f>D6-D5</f>
        <v/>
      </c>
    </row>
    <row r="7">
      <c r="A7" s="24" t="n">
        <v>81.66805555555555</v>
      </c>
      <c r="B7" s="28" t="inlineStr">
        <is>
          <t>1960Q2</t>
        </is>
      </c>
      <c r="C7" s="25" t="n">
        <v>0.295733</v>
      </c>
      <c r="D7" s="25" t="n">
        <v>0.295733</v>
      </c>
      <c r="E7" s="42">
        <f>C7-D7</f>
        <v/>
      </c>
      <c r="F7" s="43">
        <f>C7-C6</f>
        <v/>
      </c>
      <c r="G7" s="43">
        <f>D7-D6</f>
        <v/>
      </c>
    </row>
    <row r="8">
      <c r="A8" s="24" t="n">
        <v>81.66875</v>
      </c>
      <c r="B8" s="28" t="inlineStr">
        <is>
          <t>1960Q3</t>
        </is>
      </c>
      <c r="C8" s="25" t="n">
        <v>0.2959</v>
      </c>
      <c r="D8" s="25" t="n">
        <v>0.2959</v>
      </c>
      <c r="E8" s="42">
        <f>C8-D8</f>
        <v/>
      </c>
      <c r="F8" s="43">
        <f>C8-C7</f>
        <v/>
      </c>
      <c r="G8" s="43">
        <f>D8-D7</f>
        <v/>
      </c>
    </row>
    <row r="9">
      <c r="A9" s="24" t="n">
        <v>81.66944444444445</v>
      </c>
      <c r="B9" s="28" t="inlineStr">
        <is>
          <t>1960Q4</t>
        </is>
      </c>
      <c r="C9" s="25" t="n">
        <v>0.2978</v>
      </c>
      <c r="D9" s="25" t="n">
        <v>0.2978</v>
      </c>
      <c r="E9" s="42">
        <f>C9-D9</f>
        <v/>
      </c>
      <c r="F9" s="43">
        <f>C9-C8</f>
        <v/>
      </c>
      <c r="G9" s="43">
        <f>D9-D8</f>
        <v/>
      </c>
    </row>
    <row r="10">
      <c r="A10" s="24" t="n">
        <v>81.70902777777778</v>
      </c>
      <c r="B10" s="28" t="inlineStr">
        <is>
          <t>1961Q1</t>
        </is>
      </c>
      <c r="C10" s="25" t="n">
        <v>0.2984</v>
      </c>
      <c r="D10" s="25" t="n">
        <v>0.2984</v>
      </c>
      <c r="E10" s="42">
        <f>C10-D10</f>
        <v/>
      </c>
      <c r="F10" s="43">
        <f>C10-C9</f>
        <v/>
      </c>
      <c r="G10" s="43">
        <f>D10-D9</f>
        <v/>
      </c>
    </row>
    <row r="11">
      <c r="A11" s="24" t="n">
        <v>81.70972222222223</v>
      </c>
      <c r="B11" s="28" t="inlineStr">
        <is>
          <t>1961Q2</t>
        </is>
      </c>
      <c r="C11" s="25" t="n">
        <v>0.2983</v>
      </c>
      <c r="D11" s="25" t="n">
        <v>0.2983</v>
      </c>
      <c r="E11" s="42">
        <f>C11-D11</f>
        <v/>
      </c>
      <c r="F11" s="43">
        <f>C11-C10</f>
        <v/>
      </c>
      <c r="G11" s="43">
        <f>D11-D10</f>
        <v/>
      </c>
    </row>
    <row r="12">
      <c r="A12" s="24" t="n">
        <v>81.71041666666666</v>
      </c>
      <c r="B12" s="28" t="inlineStr">
        <is>
          <t>1961Q3</t>
        </is>
      </c>
      <c r="C12" s="25" t="n">
        <v>0.299467</v>
      </c>
      <c r="D12" s="25" t="n">
        <v>0.299467</v>
      </c>
      <c r="E12" s="42">
        <f>C12-D12</f>
        <v/>
      </c>
      <c r="F12" s="43">
        <f>C12-C11</f>
        <v/>
      </c>
      <c r="G12" s="43">
        <f>D12-D11</f>
        <v/>
      </c>
    </row>
    <row r="13">
      <c r="A13" s="24" t="n">
        <v>81.71111111111111</v>
      </c>
      <c r="B13" s="28" t="inlineStr">
        <is>
          <t>[Person_6]</t>
        </is>
      </c>
      <c r="C13" s="25" t="n">
        <v>0.2999</v>
      </c>
      <c r="D13" s="25" t="n">
        <v>0.2999</v>
      </c>
      <c r="E13" s="42">
        <f>C13-D13</f>
        <v/>
      </c>
      <c r="F13" s="43">
        <f>C13-C12</f>
        <v/>
      </c>
      <c r="G13" s="43">
        <f>D13-D12</f>
        <v/>
      </c>
    </row>
    <row r="14">
      <c r="A14" s="24" t="n">
        <v>81.75069444444445</v>
      </c>
      <c r="B14" s="28" t="inlineStr">
        <is>
          <t>1962Q1</t>
        </is>
      </c>
      <c r="C14" s="25" t="n">
        <v>0.301067</v>
      </c>
      <c r="D14" s="25" t="n">
        <v>0.301067</v>
      </c>
      <c r="E14" s="42">
        <f>C14-D14</f>
        <v/>
      </c>
      <c r="F14" s="43">
        <f>C14-C13</f>
        <v/>
      </c>
      <c r="G14" s="43">
        <f>D14-D13</f>
        <v/>
      </c>
    </row>
    <row r="15">
      <c r="A15" s="24" t="n">
        <v>81.75138888888888</v>
      </c>
      <c r="B15" s="28" t="inlineStr">
        <is>
          <t>1962Q2</t>
        </is>
      </c>
      <c r="C15" s="25" t="n">
        <v>0.3022</v>
      </c>
      <c r="D15" s="25" t="n">
        <v>0.3022</v>
      </c>
      <c r="E15" s="42">
        <f>C15-D15</f>
        <v/>
      </c>
      <c r="F15" s="43">
        <f>C15-C14</f>
        <v/>
      </c>
      <c r="G15" s="43">
        <f>D15-D14</f>
        <v/>
      </c>
    </row>
    <row r="16">
      <c r="A16" s="24" t="n">
        <v>81.75208333333333</v>
      </c>
      <c r="B16" s="28" t="inlineStr">
        <is>
          <t>1962Q3</t>
        </is>
      </c>
      <c r="C16" s="25" t="n">
        <v>0.303067</v>
      </c>
      <c r="D16" s="25" t="n">
        <v>0.303067</v>
      </c>
      <c r="E16" s="42">
        <f>C16-D16</f>
        <v/>
      </c>
      <c r="F16" s="43">
        <f>C16-C15</f>
        <v/>
      </c>
      <c r="G16" s="43">
        <f>D16-D15</f>
        <v/>
      </c>
    </row>
    <row r="17">
      <c r="A17" s="24" t="n">
        <v>81.75277777777778</v>
      </c>
      <c r="B17" s="28" t="inlineStr">
        <is>
          <t>1962Q4</t>
        </is>
      </c>
      <c r="C17" s="25" t="n">
        <v>0.3038</v>
      </c>
      <c r="D17" s="25" t="n">
        <v>0.3038</v>
      </c>
      <c r="E17" s="42">
        <f>C17-D17</f>
        <v/>
      </c>
      <c r="F17" s="43">
        <f>C17-C16</f>
        <v/>
      </c>
      <c r="G17" s="43">
        <f>D17-D16</f>
        <v/>
      </c>
    </row>
    <row r="18">
      <c r="A18" s="24" t="n">
        <v>81.79236111111111</v>
      </c>
      <c r="B18" s="28" t="inlineStr">
        <is>
          <t>1963Q1</t>
        </is>
      </c>
      <c r="C18" s="25" t="n">
        <v>0.304767</v>
      </c>
      <c r="D18" s="25" t="n">
        <v>0.304767</v>
      </c>
      <c r="E18" s="42">
        <f>C18-D18</f>
        <v/>
      </c>
      <c r="F18" s="43">
        <f>C18-C17</f>
        <v/>
      </c>
      <c r="G18" s="43">
        <f>D18-D17</f>
        <v/>
      </c>
    </row>
    <row r="19">
      <c r="A19" s="24" t="n">
        <v>81.79305555555555</v>
      </c>
      <c r="B19" s="28" t="inlineStr">
        <is>
          <t>1963Q2</t>
        </is>
      </c>
      <c r="C19" s="25" t="n">
        <v>0.305333</v>
      </c>
      <c r="D19" s="25" t="n">
        <v>0.305333</v>
      </c>
      <c r="E19" s="42">
        <f>C19-D19</f>
        <v/>
      </c>
      <c r="F19" s="43">
        <f>C19-C18</f>
        <v/>
      </c>
      <c r="G19" s="43">
        <f>D19-D18</f>
        <v/>
      </c>
    </row>
    <row r="20">
      <c r="A20" s="24" t="n">
        <v>81.79375</v>
      </c>
      <c r="B20" s="28" t="inlineStr">
        <is>
          <t>1963Q3</t>
        </is>
      </c>
      <c r="C20" s="25" t="n">
        <v>0.3072</v>
      </c>
      <c r="D20" s="25" t="n">
        <v>0.3072</v>
      </c>
      <c r="E20" s="42">
        <f>C20-D20</f>
        <v/>
      </c>
      <c r="F20" s="43">
        <f>C20-C19</f>
        <v/>
      </c>
      <c r="G20" s="43">
        <f>D20-D19</f>
        <v/>
      </c>
    </row>
    <row r="21">
      <c r="A21" s="24" t="n">
        <v>81.79444444444445</v>
      </c>
      <c r="B21" s="28" t="inlineStr">
        <is>
          <t>1963Q4</t>
        </is>
      </c>
      <c r="C21" s="25" t="n">
        <v>0.308033</v>
      </c>
      <c r="D21" s="25" t="n">
        <v>0.308033</v>
      </c>
      <c r="E21" s="42">
        <f>C21-D21</f>
        <v/>
      </c>
      <c r="F21" s="43">
        <f>C21-C20</f>
        <v/>
      </c>
      <c r="G21" s="43">
        <f>D21-D20</f>
        <v/>
      </c>
    </row>
    <row r="22">
      <c r="A22" s="24" t="n">
        <v>81.83402777777778</v>
      </c>
      <c r="B22" s="28" t="inlineStr">
        <is>
          <t>1964Q1</t>
        </is>
      </c>
      <c r="C22" s="25" t="n">
        <v>0.3093</v>
      </c>
      <c r="D22" s="25" t="n">
        <v>0.3093</v>
      </c>
      <c r="E22" s="42">
        <f>C22-D22</f>
        <v/>
      </c>
      <c r="F22" s="43">
        <f>C22-C21</f>
        <v/>
      </c>
      <c r="G22" s="43">
        <f>D22-D21</f>
        <v/>
      </c>
    </row>
    <row r="23">
      <c r="A23" s="24" t="n">
        <v>81.83472222222223</v>
      </c>
      <c r="B23" s="28" t="inlineStr">
        <is>
          <t>1964Q2</t>
        </is>
      </c>
      <c r="C23" s="25" t="n">
        <v>0.3098</v>
      </c>
      <c r="D23" s="25" t="n">
        <v>0.3098</v>
      </c>
      <c r="E23" s="42">
        <f>C23-D23</f>
        <v/>
      </c>
      <c r="F23" s="43">
        <f>C23-C22</f>
        <v/>
      </c>
      <c r="G23" s="43">
        <f>D23-D22</f>
        <v/>
      </c>
    </row>
    <row r="24">
      <c r="A24" s="24" t="n">
        <v>81.83541666666666</v>
      </c>
      <c r="B24" s="28" t="inlineStr">
        <is>
          <t>1964Q3</t>
        </is>
      </c>
      <c r="C24" s="25" t="n">
        <v>0.3105</v>
      </c>
      <c r="D24" s="25" t="n">
        <v>0.3105</v>
      </c>
      <c r="E24" s="42">
        <f>C24-D24</f>
        <v/>
      </c>
      <c r="F24" s="43">
        <f>C24-C23</f>
        <v/>
      </c>
      <c r="G24" s="43">
        <f>D24-D23</f>
        <v/>
      </c>
    </row>
    <row r="25">
      <c r="A25" s="24" t="n">
        <v>81.83611111111111</v>
      </c>
      <c r="B25" s="28" t="inlineStr">
        <is>
          <t>1964Q4</t>
        </is>
      </c>
      <c r="C25" s="25" t="n">
        <v>0.311933</v>
      </c>
      <c r="D25" s="25" t="n">
        <v>0.311933</v>
      </c>
      <c r="E25" s="42">
        <f>C25-D25</f>
        <v/>
      </c>
      <c r="F25" s="43">
        <f>C25-C24</f>
        <v/>
      </c>
      <c r="G25" s="43">
        <f>D25-D24</f>
        <v/>
      </c>
    </row>
    <row r="26">
      <c r="A26" s="24" t="n">
        <v>81.87569444444445</v>
      </c>
      <c r="B26" s="28" t="inlineStr">
        <is>
          <t>1965Q1</t>
        </is>
      </c>
      <c r="C26" s="25" t="n">
        <v>0.3129</v>
      </c>
      <c r="D26" s="25" t="n">
        <v>0.3129</v>
      </c>
      <c r="E26" s="42">
        <f>C26-D26</f>
        <v/>
      </c>
      <c r="F26" s="43">
        <f>C26-C25</f>
        <v/>
      </c>
      <c r="G26" s="43">
        <f>D26-D25</f>
        <v/>
      </c>
    </row>
    <row r="27">
      <c r="A27" s="24" t="n">
        <v>81.87638888888888</v>
      </c>
      <c r="B27" s="28" t="inlineStr">
        <is>
          <t>1965Q2</t>
        </is>
      </c>
      <c r="C27" s="25" t="n">
        <v>0.3149</v>
      </c>
      <c r="D27" s="25" t="n">
        <v>0.3149</v>
      </c>
      <c r="E27" s="42">
        <f>C27-D27</f>
        <v/>
      </c>
      <c r="F27" s="43">
        <f>C27-C26</f>
        <v/>
      </c>
      <c r="G27" s="43">
        <f>D27-D26</f>
        <v/>
      </c>
    </row>
    <row r="28">
      <c r="A28" s="24" t="n">
        <v>81.87708333333333</v>
      </c>
      <c r="B28" s="28" t="inlineStr">
        <is>
          <t>1965Q3</t>
        </is>
      </c>
      <c r="C28" s="25" t="n">
        <v>0.315833</v>
      </c>
      <c r="D28" s="25" t="n">
        <v>0.315833</v>
      </c>
      <c r="E28" s="42">
        <f>C28-D28</f>
        <v/>
      </c>
      <c r="F28" s="43">
        <f>C28-C27</f>
        <v/>
      </c>
      <c r="G28" s="43">
        <f>D28-D27</f>
        <v/>
      </c>
    </row>
    <row r="29">
      <c r="A29" s="24" t="n">
        <v>81.87777777777778</v>
      </c>
      <c r="B29" s="28" t="inlineStr">
        <is>
          <t>1965Q4</t>
        </is>
      </c>
      <c r="C29" s="25" t="n">
        <v>0.3175</v>
      </c>
      <c r="D29" s="25" t="n">
        <v>0.3175</v>
      </c>
      <c r="E29" s="42">
        <f>C29-D29</f>
        <v/>
      </c>
      <c r="F29" s="43">
        <f>C29-C28</f>
        <v/>
      </c>
      <c r="G29" s="43">
        <f>D29-D28</f>
        <v/>
      </c>
    </row>
    <row r="30">
      <c r="A30" s="24" t="n">
        <v>81.91736111111111</v>
      </c>
      <c r="B30" s="28" t="inlineStr">
        <is>
          <t>1966Q1</t>
        </is>
      </c>
      <c r="C30" s="25" t="n">
        <v>0.320467</v>
      </c>
      <c r="D30" s="25" t="n">
        <v>0.320467</v>
      </c>
      <c r="E30" s="42">
        <f>C30-D30</f>
        <v/>
      </c>
      <c r="F30" s="43">
        <f>C30-C29</f>
        <v/>
      </c>
      <c r="G30" s="43">
        <f>D30-D29</f>
        <v/>
      </c>
    </row>
    <row r="31">
      <c r="A31" s="24" t="n">
        <v>81.91805555555555</v>
      </c>
      <c r="B31" s="28" t="inlineStr">
        <is>
          <t>1966Q2</t>
        </is>
      </c>
      <c r="C31" s="25" t="n">
        <v>0.323367</v>
      </c>
      <c r="D31" s="25" t="n">
        <v>0.323367</v>
      </c>
      <c r="E31" s="42">
        <f>C31-D31</f>
        <v/>
      </c>
      <c r="F31" s="43">
        <f>C31-C30</f>
        <v/>
      </c>
      <c r="G31" s="43">
        <f>D31-D30</f>
        <v/>
      </c>
    </row>
    <row r="32">
      <c r="A32" s="24" t="n">
        <v>81.91875</v>
      </c>
      <c r="B32" s="28" t="inlineStr">
        <is>
          <t>1966Q3</t>
        </is>
      </c>
      <c r="C32" s="25" t="n">
        <v>0.326167</v>
      </c>
      <c r="D32" s="25" t="n">
        <v>0.326167</v>
      </c>
      <c r="E32" s="42">
        <f>C32-D32</f>
        <v/>
      </c>
      <c r="F32" s="43">
        <f>C32-C31</f>
        <v/>
      </c>
      <c r="G32" s="43">
        <f>D32-D31</f>
        <v/>
      </c>
    </row>
    <row r="33">
      <c r="A33" s="24" t="n">
        <v>81.91944444444445</v>
      </c>
      <c r="B33" s="28" t="inlineStr">
        <is>
          <t>1966Q4</t>
        </is>
      </c>
      <c r="C33" s="25" t="n">
        <v>0.328833</v>
      </c>
      <c r="D33" s="25" t="n">
        <v>0.328833</v>
      </c>
      <c r="E33" s="42">
        <f>C33-D33</f>
        <v/>
      </c>
      <c r="F33" s="43">
        <f>C33-C32</f>
        <v/>
      </c>
      <c r="G33" s="43">
        <f>D33-D32</f>
        <v/>
      </c>
    </row>
    <row r="34">
      <c r="A34" s="24" t="n">
        <v>81.95902777777778</v>
      </c>
      <c r="B34" s="28" t="inlineStr">
        <is>
          <t>1967Q1</t>
        </is>
      </c>
      <c r="C34" s="25" t="n">
        <v>0.329667</v>
      </c>
      <c r="D34" s="25" t="n">
        <v>0.329667</v>
      </c>
      <c r="E34" s="42">
        <f>C34-D34</f>
        <v/>
      </c>
      <c r="F34" s="43">
        <f>C34-C33</f>
        <v/>
      </c>
      <c r="G34" s="43">
        <f>D34-D33</f>
        <v/>
      </c>
    </row>
    <row r="35">
      <c r="A35" s="24" t="n">
        <v>81.95972222222223</v>
      </c>
      <c r="B35" s="28" t="inlineStr">
        <is>
          <t>1967Q2</t>
        </is>
      </c>
      <c r="C35" s="25" t="n">
        <v>0.331667</v>
      </c>
      <c r="D35" s="25" t="n">
        <v>0.331667</v>
      </c>
      <c r="E35" s="42">
        <f>C35-D35</f>
        <v/>
      </c>
      <c r="F35" s="43">
        <f>C35-C34</f>
        <v/>
      </c>
      <c r="G35" s="43">
        <f>D35-D34</f>
        <v/>
      </c>
    </row>
    <row r="36">
      <c r="A36" s="24" t="n">
        <v>81.96041666666666</v>
      </c>
      <c r="B36" s="28" t="inlineStr">
        <is>
          <t>1967Q3</t>
        </is>
      </c>
      <c r="C36" s="25" t="n">
        <v>0.335</v>
      </c>
      <c r="D36" s="25" t="n">
        <v>0.335</v>
      </c>
      <c r="E36" s="42">
        <f>C36-D36</f>
        <v/>
      </c>
      <c r="F36" s="43">
        <f>C36-C35</f>
        <v/>
      </c>
      <c r="G36" s="43">
        <f>D36-D35</f>
        <v/>
      </c>
    </row>
    <row r="37">
      <c r="A37" s="24" t="n">
        <v>81.96111111111111</v>
      </c>
      <c r="B37" s="28" t="inlineStr">
        <is>
          <t>1967Q4</t>
        </is>
      </c>
      <c r="C37" s="25" t="n">
        <v>0.338667</v>
      </c>
      <c r="D37" s="25" t="n">
        <v>0.338667</v>
      </c>
      <c r="E37" s="42">
        <f>C37-D37</f>
        <v/>
      </c>
      <c r="F37" s="43">
        <f>C37-C36</f>
        <v/>
      </c>
      <c r="G37" s="43">
        <f>D37-D36</f>
        <v/>
      </c>
    </row>
    <row r="38">
      <c r="A38" s="24" t="n">
        <v>82.00069444444445</v>
      </c>
      <c r="B38" s="28" t="inlineStr">
        <is>
          <t>1968Q1</t>
        </is>
      </c>
      <c r="C38" s="25" t="n">
        <v>0.342</v>
      </c>
      <c r="D38" s="25" t="n">
        <v>0.342</v>
      </c>
      <c r="E38" s="42">
        <f>C38-D38</f>
        <v/>
      </c>
      <c r="F38" s="43">
        <f>C38-C37</f>
        <v/>
      </c>
      <c r="G38" s="43">
        <f>D38-D37</f>
        <v/>
      </c>
    </row>
    <row r="39">
      <c r="A39" s="24" t="n">
        <v>82.00138888888888</v>
      </c>
      <c r="B39" s="28" t="inlineStr">
        <is>
          <t>1968Q2</t>
        </is>
      </c>
      <c r="C39" s="25" t="n">
        <v>0.345333</v>
      </c>
      <c r="D39" s="25" t="n">
        <v>0.345333</v>
      </c>
      <c r="E39" s="42">
        <f>C39-D39</f>
        <v/>
      </c>
      <c r="F39" s="43">
        <f>C39-C38</f>
        <v/>
      </c>
      <c r="G39" s="43">
        <f>D39-D38</f>
        <v/>
      </c>
    </row>
    <row r="40">
      <c r="A40" s="24" t="n">
        <v>82.00208333333333</v>
      </c>
      <c r="B40" s="28" t="inlineStr">
        <is>
          <t>1968Q3</t>
        </is>
      </c>
      <c r="C40" s="25" t="n">
        <v>0.35</v>
      </c>
      <c r="D40" s="25" t="n">
        <v>0.35</v>
      </c>
      <c r="E40" s="42">
        <f>C40-D40</f>
        <v/>
      </c>
      <c r="F40" s="43">
        <f>C40-C39</f>
        <v/>
      </c>
      <c r="G40" s="43">
        <f>D40-D39</f>
        <v/>
      </c>
    </row>
    <row r="41">
      <c r="A41" s="24" t="n">
        <v>82.00277777777778</v>
      </c>
      <c r="B41" s="28" t="inlineStr">
        <is>
          <t>1968Q4</t>
        </is>
      </c>
      <c r="C41" s="25" t="n">
        <v>0.354333</v>
      </c>
      <c r="D41" s="25" t="n">
        <v>0.354333</v>
      </c>
      <c r="E41" s="42">
        <f>C41-D41</f>
        <v/>
      </c>
      <c r="F41" s="43">
        <f>C41-C40</f>
        <v/>
      </c>
      <c r="G41" s="43">
        <f>D41-D40</f>
        <v/>
      </c>
    </row>
    <row r="42">
      <c r="A42" s="24" t="n">
        <v>82.04236111111111</v>
      </c>
      <c r="B42" s="28" t="inlineStr">
        <is>
          <t>1969Q1</t>
        </is>
      </c>
      <c r="C42" s="25" t="n">
        <v>0.358667</v>
      </c>
      <c r="D42" s="25" t="n">
        <v>0.358667</v>
      </c>
      <c r="E42" s="42">
        <f>C42-D42</f>
        <v/>
      </c>
      <c r="F42" s="43">
        <f>C42-C41</f>
        <v/>
      </c>
      <c r="G42" s="43">
        <f>D42-D41</f>
        <v/>
      </c>
    </row>
    <row r="43">
      <c r="A43" s="24" t="n">
        <v>82.04305555555555</v>
      </c>
      <c r="B43" s="28" t="inlineStr">
        <is>
          <t>1969Q2</t>
        </is>
      </c>
      <c r="C43" s="25" t="n">
        <v>0.364333</v>
      </c>
      <c r="D43" s="25" t="n">
        <v>0.364333</v>
      </c>
      <c r="E43" s="42">
        <f>C43-D43</f>
        <v/>
      </c>
      <c r="F43" s="43">
        <f>C43-C42</f>
        <v/>
      </c>
      <c r="G43" s="43">
        <f>D43-D42</f>
        <v/>
      </c>
    </row>
    <row r="44">
      <c r="A44" s="24" t="n">
        <v>82.04375</v>
      </c>
      <c r="B44" s="28" t="inlineStr">
        <is>
          <t>1969Q3</t>
        </is>
      </c>
      <c r="C44" s="25" t="n">
        <v>0.369333</v>
      </c>
      <c r="D44" s="25" t="n">
        <v>0.369333</v>
      </c>
      <c r="E44" s="42">
        <f>C44-D44</f>
        <v/>
      </c>
      <c r="F44" s="43">
        <f>C44-C43</f>
        <v/>
      </c>
      <c r="G44" s="43">
        <f>D44-D43</f>
        <v/>
      </c>
    </row>
    <row r="45">
      <c r="A45" s="24" t="n">
        <v>82.04444444444445</v>
      </c>
      <c r="B45" s="28" t="inlineStr">
        <is>
          <t>1969Q4</t>
        </is>
      </c>
      <c r="C45" s="25" t="n">
        <v>0.375</v>
      </c>
      <c r="D45" s="25" t="n">
        <v>0.375</v>
      </c>
      <c r="E45" s="42">
        <f>C45-D45</f>
        <v/>
      </c>
      <c r="F45" s="43">
        <f>C45-C44</f>
        <v/>
      </c>
      <c r="G45" s="43">
        <f>D45-D44</f>
        <v/>
      </c>
    </row>
    <row r="46">
      <c r="A46" s="24" t="n">
        <v>82.08402777777778</v>
      </c>
      <c r="B46" s="28" t="inlineStr">
        <is>
          <t>1970Q1</t>
        </is>
      </c>
      <c r="C46" s="25" t="n">
        <v>0.381</v>
      </c>
      <c r="D46" s="25" t="n">
        <v>0.381</v>
      </c>
      <c r="E46" s="42">
        <f>C46-D46</f>
        <v/>
      </c>
      <c r="F46" s="43">
        <f>C46-C45</f>
        <v/>
      </c>
      <c r="G46" s="43">
        <f>D46-D45</f>
        <v/>
      </c>
    </row>
    <row r="47">
      <c r="A47" s="24" t="n">
        <v>82.08472222222223</v>
      </c>
      <c r="B47" s="28" t="inlineStr">
        <is>
          <t>1970Q2</t>
        </is>
      </c>
      <c r="C47" s="25" t="n">
        <v>0.386333</v>
      </c>
      <c r="D47" s="25" t="n">
        <v>0.386333</v>
      </c>
      <c r="E47" s="42">
        <f>C47-D47</f>
        <v/>
      </c>
      <c r="F47" s="43">
        <f>C47-C46</f>
        <v/>
      </c>
      <c r="G47" s="43">
        <f>D47-D46</f>
        <v/>
      </c>
    </row>
    <row r="48">
      <c r="A48" s="24" t="n">
        <v>82.08541666666666</v>
      </c>
      <c r="B48" s="28" t="inlineStr">
        <is>
          <t>1970Q3</t>
        </is>
      </c>
      <c r="C48" s="25" t="n">
        <v>0.390333</v>
      </c>
      <c r="D48" s="25" t="n">
        <v>0.390333</v>
      </c>
      <c r="E48" s="42">
        <f>C48-D48</f>
        <v/>
      </c>
      <c r="F48" s="43">
        <f>C48-C47</f>
        <v/>
      </c>
      <c r="G48" s="43">
        <f>D48-D47</f>
        <v/>
      </c>
    </row>
    <row r="49">
      <c r="A49" s="24" t="n">
        <v>82.08611111111111</v>
      </c>
      <c r="B49" s="28" t="inlineStr">
        <is>
          <t>1970Q4</t>
        </is>
      </c>
      <c r="C49" s="25" t="n">
        <v>0.396</v>
      </c>
      <c r="D49" s="25" t="n">
        <v>0.396</v>
      </c>
      <c r="E49" s="42">
        <f>C49-D49</f>
        <v/>
      </c>
      <c r="F49" s="43">
        <f>C49-C48</f>
        <v/>
      </c>
      <c r="G49" s="43">
        <f>D49-D48</f>
        <v/>
      </c>
    </row>
    <row r="50">
      <c r="A50" s="24" t="n">
        <v>82.12569444444445</v>
      </c>
      <c r="B50" s="28" t="inlineStr">
        <is>
          <t>1971Q1</t>
        </is>
      </c>
      <c r="C50" s="25" t="n">
        <v>0.399333</v>
      </c>
      <c r="D50" s="25" t="n">
        <v>0.399333</v>
      </c>
      <c r="E50" s="42">
        <f>C50-D50</f>
        <v/>
      </c>
      <c r="F50" s="43">
        <f>C50-C49</f>
        <v/>
      </c>
      <c r="G50" s="43">
        <f>D50-D49</f>
        <v/>
      </c>
    </row>
    <row r="51">
      <c r="A51" s="24" t="n">
        <v>82.12638888888888</v>
      </c>
      <c r="B51" s="28" t="inlineStr">
        <is>
          <t>1971Q2</t>
        </is>
      </c>
      <c r="C51" s="25" t="n">
        <v>0.403</v>
      </c>
      <c r="D51" s="25" t="n">
        <v>0.403</v>
      </c>
      <c r="E51" s="42">
        <f>C51-D51</f>
        <v/>
      </c>
      <c r="F51" s="43">
        <f>C51-C50</f>
        <v/>
      </c>
      <c r="G51" s="43">
        <f>D51-D50</f>
        <v/>
      </c>
    </row>
    <row r="52">
      <c r="A52" s="24" t="n">
        <v>82.12708333333333</v>
      </c>
      <c r="B52" s="28" t="inlineStr">
        <is>
          <t>1971Q3</t>
        </is>
      </c>
      <c r="C52" s="25" t="n">
        <v>0.407</v>
      </c>
      <c r="D52" s="25" t="n">
        <v>0.407</v>
      </c>
      <c r="E52" s="42">
        <f>C52-D52</f>
        <v/>
      </c>
      <c r="F52" s="43">
        <f>C52-C51</f>
        <v/>
      </c>
      <c r="G52" s="43">
        <f>D52-D51</f>
        <v/>
      </c>
    </row>
    <row r="53">
      <c r="A53" s="24" t="n">
        <v>82.12777777777778</v>
      </c>
      <c r="B53" s="28" t="inlineStr">
        <is>
          <t>1971Q4</t>
        </is>
      </c>
      <c r="C53" s="25" t="n">
        <v>0.41</v>
      </c>
      <c r="D53" s="25" t="n">
        <v>0.41</v>
      </c>
      <c r="E53" s="42">
        <f>C53-D53</f>
        <v/>
      </c>
      <c r="F53" s="43">
        <f>C53-C52</f>
        <v/>
      </c>
      <c r="G53" s="43">
        <f>D53-D52</f>
        <v/>
      </c>
    </row>
    <row r="54">
      <c r="A54" s="24" t="n">
        <v>82.16736111111111</v>
      </c>
      <c r="B54" s="28" t="inlineStr">
        <is>
          <t>1972Q1</t>
        </is>
      </c>
      <c r="C54" s="25" t="n">
        <v>0.413333</v>
      </c>
      <c r="D54" s="25" t="n">
        <v>0.413333</v>
      </c>
      <c r="E54" s="42">
        <f>C54-D54</f>
        <v/>
      </c>
      <c r="F54" s="43">
        <f>C54-C53</f>
        <v/>
      </c>
      <c r="G54" s="43">
        <f>D54-D53</f>
        <v/>
      </c>
    </row>
    <row r="55">
      <c r="A55" s="24" t="n">
        <v>82.16805555555555</v>
      </c>
      <c r="B55" s="28" t="inlineStr">
        <is>
          <t>1972Q2</t>
        </is>
      </c>
      <c r="C55" s="25" t="n">
        <v>0.416</v>
      </c>
      <c r="D55" s="25" t="n">
        <v>0.416</v>
      </c>
      <c r="E55" s="42">
        <f>C55-D55</f>
        <v/>
      </c>
      <c r="F55" s="43">
        <f>C55-C54</f>
        <v/>
      </c>
      <c r="G55" s="43">
        <f>D55-D54</f>
        <v/>
      </c>
    </row>
    <row r="56">
      <c r="A56" s="24" t="n">
        <v>82.16875</v>
      </c>
      <c r="B56" s="28" t="inlineStr">
        <is>
          <t>1972Q3</t>
        </is>
      </c>
      <c r="C56" s="25" t="n">
        <v>0.419333</v>
      </c>
      <c r="D56" s="25" t="n">
        <v>0.419333</v>
      </c>
      <c r="E56" s="42">
        <f>C56-D56</f>
        <v/>
      </c>
      <c r="F56" s="43">
        <f>C56-C55</f>
        <v/>
      </c>
      <c r="G56" s="43">
        <f>D56-D55</f>
        <v/>
      </c>
    </row>
    <row r="57">
      <c r="A57" s="24" t="n">
        <v>82.16944444444445</v>
      </c>
      <c r="B57" s="28" t="inlineStr">
        <is>
          <t>1972Q4</t>
        </is>
      </c>
      <c r="C57" s="25" t="n">
        <v>0.423667</v>
      </c>
      <c r="D57" s="25" t="n">
        <v>0.423667</v>
      </c>
      <c r="E57" s="42">
        <f>C57-D57</f>
        <v/>
      </c>
      <c r="F57" s="43">
        <f>C57-C56</f>
        <v/>
      </c>
      <c r="G57" s="43">
        <f>D57-D56</f>
        <v/>
      </c>
    </row>
    <row r="58">
      <c r="A58" s="24" t="n">
        <v>82.20902777777778</v>
      </c>
      <c r="B58" s="28" t="inlineStr">
        <is>
          <t>1973Q1</t>
        </is>
      </c>
      <c r="C58" s="25" t="n">
        <v>0.430333</v>
      </c>
      <c r="D58" s="25" t="n">
        <v>0.430333</v>
      </c>
      <c r="E58" s="42">
        <f>C58-D58</f>
        <v/>
      </c>
      <c r="F58" s="43">
        <f>C58-C57</f>
        <v/>
      </c>
      <c r="G58" s="43">
        <f>D58-D57</f>
        <v/>
      </c>
    </row>
    <row r="59">
      <c r="A59" s="24" t="n">
        <v>82.20972222222223</v>
      </c>
      <c r="B59" s="28" t="inlineStr">
        <is>
          <t>1973Q2</t>
        </is>
      </c>
      <c r="C59" s="25" t="n">
        <v>0.439333</v>
      </c>
      <c r="D59" s="25" t="n">
        <v>0.439333</v>
      </c>
      <c r="E59" s="42">
        <f>C59-D59</f>
        <v/>
      </c>
      <c r="F59" s="43">
        <f>C59-C58</f>
        <v/>
      </c>
      <c r="G59" s="43">
        <f>D59-D58</f>
        <v/>
      </c>
    </row>
    <row r="60">
      <c r="A60" s="24" t="n">
        <v>82.21041666666666</v>
      </c>
      <c r="B60" s="28" t="inlineStr">
        <is>
          <t>1973Q3</t>
        </is>
      </c>
      <c r="C60" s="25" t="n">
        <v>0.448</v>
      </c>
      <c r="D60" s="25" t="n">
        <v>0.448</v>
      </c>
      <c r="E60" s="42">
        <f>C60-D60</f>
        <v/>
      </c>
      <c r="F60" s="43">
        <f>C60-C59</f>
        <v/>
      </c>
      <c r="G60" s="43">
        <f>D60-D59</f>
        <v/>
      </c>
    </row>
    <row r="61">
      <c r="A61" s="24" t="n">
        <v>82.21111111111111</v>
      </c>
      <c r="B61" s="28" t="inlineStr">
        <is>
          <t>1973Q4</t>
        </is>
      </c>
      <c r="C61" s="25" t="n">
        <v>0.459333</v>
      </c>
      <c r="D61" s="25" t="n">
        <v>0.459333</v>
      </c>
      <c r="E61" s="42">
        <f>C61-D61</f>
        <v/>
      </c>
      <c r="F61" s="43">
        <f>C61-C60</f>
        <v/>
      </c>
      <c r="G61" s="43">
        <f>D61-D60</f>
        <v/>
      </c>
    </row>
    <row r="62">
      <c r="A62" s="24" t="n">
        <v>82.25069444444445</v>
      </c>
      <c r="B62" s="28" t="inlineStr">
        <is>
          <t>1974Q1</t>
        </is>
      </c>
      <c r="C62" s="25" t="n">
        <v>0.473</v>
      </c>
      <c r="D62" s="25" t="n">
        <v>0.473</v>
      </c>
      <c r="E62" s="42">
        <f>C62-D62</f>
        <v/>
      </c>
      <c r="F62" s="43">
        <f>C62-C61</f>
        <v/>
      </c>
      <c r="G62" s="43">
        <f>D62-D61</f>
        <v/>
      </c>
    </row>
    <row r="63">
      <c r="A63" s="24" t="n">
        <v>82.25138888888888</v>
      </c>
      <c r="B63" s="28" t="inlineStr">
        <is>
          <t>1974Q2</t>
        </is>
      </c>
      <c r="C63" s="25" t="n">
        <v>0.485667</v>
      </c>
      <c r="D63" s="25" t="n">
        <v>0.485667</v>
      </c>
      <c r="E63" s="42">
        <f>C63-D63</f>
        <v/>
      </c>
      <c r="F63" s="43">
        <f>C63-C62</f>
        <v/>
      </c>
      <c r="G63" s="43">
        <f>D63-D62</f>
        <v/>
      </c>
    </row>
    <row r="64">
      <c r="A64" s="24" t="n">
        <v>82.25208333333333</v>
      </c>
      <c r="B64" s="28" t="inlineStr">
        <is>
          <t>1974Q3</t>
        </is>
      </c>
      <c r="C64" s="25" t="n">
        <v>0.499333</v>
      </c>
      <c r="D64" s="25" t="n">
        <v>0.499333</v>
      </c>
      <c r="E64" s="42">
        <f>C64-D64</f>
        <v/>
      </c>
      <c r="F64" s="43">
        <f>C64-C63</f>
        <v/>
      </c>
      <c r="G64" s="43">
        <f>D64-D63</f>
        <v/>
      </c>
    </row>
    <row r="65">
      <c r="A65" s="24" t="n">
        <v>82.25277777777778</v>
      </c>
      <c r="B65" s="28" t="inlineStr">
        <is>
          <t>1974Q4</t>
        </is>
      </c>
      <c r="C65" s="25" t="n">
        <v>0.514667</v>
      </c>
      <c r="D65" s="25" t="n">
        <v>0.514667</v>
      </c>
      <c r="E65" s="42">
        <f>C65-D65</f>
        <v/>
      </c>
      <c r="F65" s="43">
        <f>C65-C64</f>
        <v/>
      </c>
      <c r="G65" s="43">
        <f>D65-D64</f>
        <v/>
      </c>
    </row>
    <row r="66">
      <c r="A66" s="24" t="n">
        <v>82.29236111111111</v>
      </c>
      <c r="B66" s="28" t="inlineStr">
        <is>
          <t>1975Q1</t>
        </is>
      </c>
      <c r="C66" s="25" t="n">
        <v>0.525667</v>
      </c>
      <c r="D66" s="25" t="n">
        <v>0.525667</v>
      </c>
      <c r="E66" s="42">
        <f>C66-D66</f>
        <v/>
      </c>
      <c r="F66" s="43">
        <f>C66-C65</f>
        <v/>
      </c>
      <c r="G66" s="43">
        <f>D66-D65</f>
        <v/>
      </c>
    </row>
    <row r="67">
      <c r="A67" s="24" t="n">
        <v>82.29305555555555</v>
      </c>
      <c r="B67" s="28" t="inlineStr">
        <is>
          <t>1975Q2</t>
        </is>
      </c>
      <c r="C67" s="25" t="n">
        <v>0.532</v>
      </c>
      <c r="D67" s="25" t="n">
        <v>0.532</v>
      </c>
      <c r="E67" s="42">
        <f>C67-D67</f>
        <v/>
      </c>
      <c r="F67" s="43">
        <f>C67-C66</f>
        <v/>
      </c>
      <c r="G67" s="43">
        <f>D67-D66</f>
        <v/>
      </c>
    </row>
    <row r="68">
      <c r="A68" s="24" t="n">
        <v>82.29375</v>
      </c>
      <c r="B68" s="28" t="inlineStr">
        <is>
          <t>1975Q3</t>
        </is>
      </c>
      <c r="C68" s="25" t="n">
        <v>0.542667</v>
      </c>
      <c r="D68" s="25" t="n">
        <v>0.542667</v>
      </c>
      <c r="E68" s="42">
        <f>C68-D68</f>
        <v/>
      </c>
      <c r="F68" s="43">
        <f>C68-C67</f>
        <v/>
      </c>
      <c r="G68" s="43">
        <f>D68-D67</f>
        <v/>
      </c>
    </row>
    <row r="69">
      <c r="A69" s="24" t="n">
        <v>82.29444444444445</v>
      </c>
      <c r="B69" s="28" t="inlineStr">
        <is>
          <t>1975Q4</t>
        </is>
      </c>
      <c r="C69" s="25" t="n">
        <v>0.552667</v>
      </c>
      <c r="D69" s="25" t="n">
        <v>0.552667</v>
      </c>
      <c r="E69" s="42">
        <f>C69-D69</f>
        <v/>
      </c>
      <c r="F69" s="43">
        <f>C69-C68</f>
        <v/>
      </c>
      <c r="G69" s="43">
        <f>D69-D68</f>
        <v/>
      </c>
    </row>
    <row r="70">
      <c r="A70" s="24" t="n">
        <v>82.33402777777778</v>
      </c>
      <c r="B70" s="28" t="inlineStr">
        <is>
          <t>1976Q1</t>
        </is>
      </c>
      <c r="C70" s="25" t="n">
        <v>0.5590000000000001</v>
      </c>
      <c r="D70" s="25" t="n">
        <v>0.5590000000000001</v>
      </c>
      <c r="E70" s="42">
        <f>C70-D70</f>
        <v/>
      </c>
      <c r="F70" s="43">
        <f>C70-C69</f>
        <v/>
      </c>
      <c r="G70" s="43">
        <f>D70-D69</f>
        <v/>
      </c>
    </row>
    <row r="71">
      <c r="A71" s="24" t="n">
        <v>82.33472222222223</v>
      </c>
      <c r="B71" s="28" t="inlineStr">
        <is>
          <t>1976Q2</t>
        </is>
      </c>
      <c r="C71" s="25" t="n">
        <v>0.5639999999999999</v>
      </c>
      <c r="D71" s="25" t="n">
        <v>0.5639999999999999</v>
      </c>
      <c r="E71" s="42">
        <f>C71-D71</f>
        <v/>
      </c>
      <c r="F71" s="43">
        <f>C71-C70</f>
        <v/>
      </c>
      <c r="G71" s="43">
        <f>D71-D70</f>
        <v/>
      </c>
    </row>
    <row r="72">
      <c r="A72" s="24" t="n">
        <v>82.33541666666666</v>
      </c>
      <c r="B72" s="28" t="inlineStr">
        <is>
          <t>1976Q3</t>
        </is>
      </c>
      <c r="C72" s="25" t="n">
        <v>0.573</v>
      </c>
      <c r="D72" s="25" t="n">
        <v>0.573</v>
      </c>
      <c r="E72" s="42">
        <f>C72-D72</f>
        <v/>
      </c>
      <c r="F72" s="43">
        <f>C72-C71</f>
        <v/>
      </c>
      <c r="G72" s="43">
        <f>D72-D71</f>
        <v/>
      </c>
    </row>
    <row r="73">
      <c r="A73" s="24" t="n">
        <v>82.33611111111111</v>
      </c>
      <c r="B73" s="28" t="inlineStr">
        <is>
          <t>1976Q4</t>
        </is>
      </c>
      <c r="C73" s="25" t="n">
        <v>0.581333</v>
      </c>
      <c r="D73" s="25" t="n">
        <v>0.581333</v>
      </c>
      <c r="E73" s="42">
        <f>C73-D73</f>
        <v/>
      </c>
      <c r="F73" s="43">
        <f>C73-C72</f>
        <v/>
      </c>
      <c r="G73" s="43">
        <f>D73-D72</f>
        <v/>
      </c>
    </row>
    <row r="74">
      <c r="A74" s="24" t="n">
        <v>82.37569444444445</v>
      </c>
      <c r="B74" s="28" t="inlineStr">
        <is>
          <t>1977Q1</t>
        </is>
      </c>
      <c r="C74" s="25" t="n">
        <v>0.592</v>
      </c>
      <c r="D74" s="25" t="n">
        <v>0.592</v>
      </c>
      <c r="E74" s="42">
        <f>C74-D74</f>
        <v/>
      </c>
      <c r="F74" s="43">
        <f>C74-C73</f>
        <v/>
      </c>
      <c r="G74" s="43">
        <f>D74-D73</f>
        <v/>
      </c>
    </row>
    <row r="75">
      <c r="A75" s="24" t="n">
        <v>82.37638888888888</v>
      </c>
      <c r="B75" s="28" t="inlineStr">
        <is>
          <t>1977Q2</t>
        </is>
      </c>
      <c r="C75" s="25" t="n">
        <v>0.602333</v>
      </c>
      <c r="D75" s="25" t="n">
        <v>0.602333</v>
      </c>
      <c r="E75" s="42">
        <f>C75-D75</f>
        <v/>
      </c>
      <c r="F75" s="43">
        <f>C75-C74</f>
        <v/>
      </c>
      <c r="G75" s="43">
        <f>D75-D74</f>
        <v/>
      </c>
    </row>
    <row r="76">
      <c r="A76" s="24" t="n">
        <v>82.37708333333333</v>
      </c>
      <c r="B76" s="28" t="inlineStr">
        <is>
          <t>1977Q3</t>
        </is>
      </c>
      <c r="C76" s="25" t="n">
        <v>0.610667</v>
      </c>
      <c r="D76" s="25" t="n">
        <v>0.610667</v>
      </c>
      <c r="E76" s="42">
        <f>C76-D76</f>
        <v/>
      </c>
      <c r="F76" s="43">
        <f>C76-C75</f>
        <v/>
      </c>
      <c r="G76" s="43">
        <f>D76-D75</f>
        <v/>
      </c>
    </row>
    <row r="77">
      <c r="A77" s="24" t="n">
        <v>82.37777777777778</v>
      </c>
      <c r="B77" s="28" t="inlineStr">
        <is>
          <t>1977Q4</t>
        </is>
      </c>
      <c r="C77" s="25" t="n">
        <v>0.619667</v>
      </c>
      <c r="D77" s="25" t="n">
        <v>0.619667</v>
      </c>
      <c r="E77" s="42">
        <f>C77-D77</f>
        <v/>
      </c>
      <c r="F77" s="43">
        <f>C77-C76</f>
        <v/>
      </c>
      <c r="G77" s="43">
        <f>D77-D76</f>
        <v/>
      </c>
    </row>
    <row r="78">
      <c r="A78" s="24" t="n">
        <v>82.41736111111111</v>
      </c>
      <c r="B78" s="28" t="inlineStr">
        <is>
          <t>1978Q1</t>
        </is>
      </c>
      <c r="C78" s="25" t="n">
        <v>0.630333</v>
      </c>
      <c r="D78" s="25" t="n">
        <v>0.630333</v>
      </c>
      <c r="E78" s="42">
        <f>C78-D78</f>
        <v/>
      </c>
      <c r="F78" s="43">
        <f>C78-C77</f>
        <v/>
      </c>
      <c r="G78" s="43">
        <f>D78-D77</f>
        <v/>
      </c>
    </row>
    <row r="79">
      <c r="A79" s="24" t="n">
        <v>82.41805555555555</v>
      </c>
      <c r="B79" s="28" t="inlineStr">
        <is>
          <t>1978Q2</t>
        </is>
      </c>
      <c r="C79" s="25" t="n">
        <v>0.644667</v>
      </c>
      <c r="D79" s="25" t="n">
        <v>0.644667</v>
      </c>
      <c r="E79" s="42">
        <f>C79-D79</f>
        <v/>
      </c>
      <c r="F79" s="43">
        <f>C79-C78</f>
        <v/>
      </c>
      <c r="G79" s="43">
        <f>D79-D78</f>
        <v/>
      </c>
    </row>
    <row r="80">
      <c r="A80" s="24" t="n">
        <v>82.41875</v>
      </c>
      <c r="B80" s="28" t="inlineStr">
        <is>
          <t>1978Q3</t>
        </is>
      </c>
      <c r="C80" s="25" t="n">
        <v>0.659667</v>
      </c>
      <c r="D80" s="25" t="n">
        <v>0.659667</v>
      </c>
      <c r="E80" s="42">
        <f>C80-D80</f>
        <v/>
      </c>
      <c r="F80" s="43">
        <f>C80-C79</f>
        <v/>
      </c>
      <c r="G80" s="43">
        <f>D80-D79</f>
        <v/>
      </c>
    </row>
    <row r="81">
      <c r="A81" s="24" t="n">
        <v>82.41944444444445</v>
      </c>
      <c r="B81" s="28" t="inlineStr">
        <is>
          <t>1978Q4</t>
        </is>
      </c>
      <c r="C81" s="25" t="n">
        <v>0.675</v>
      </c>
      <c r="D81" s="25" t="n">
        <v>0.675</v>
      </c>
      <c r="E81" s="42">
        <f>C81-D81</f>
        <v/>
      </c>
      <c r="F81" s="43">
        <f>C81-C80</f>
        <v/>
      </c>
      <c r="G81" s="43">
        <f>D81-D80</f>
        <v/>
      </c>
    </row>
    <row r="82">
      <c r="A82" s="24" t="n">
        <v>82.45902777777778</v>
      </c>
      <c r="B82" s="28" t="inlineStr">
        <is>
          <t>1979Q1</t>
        </is>
      </c>
      <c r="C82" s="25" t="n">
        <v>0.6919999999999999</v>
      </c>
      <c r="D82" s="25" t="n">
        <v>0.6919999999999999</v>
      </c>
      <c r="E82" s="42">
        <f>C82-D82</f>
        <v/>
      </c>
      <c r="F82" s="43">
        <f>C82-C81</f>
        <v/>
      </c>
      <c r="G82" s="43">
        <f>D82-D81</f>
        <v/>
      </c>
    </row>
    <row r="83">
      <c r="A83" s="24" t="n">
        <v>82.45972222222223</v>
      </c>
      <c r="B83" s="28" t="inlineStr">
        <is>
          <t>1979Q2</t>
        </is>
      </c>
      <c r="C83" s="25" t="n">
        <v>0.714</v>
      </c>
      <c r="D83" s="25" t="n">
        <v>0.714</v>
      </c>
      <c r="E83" s="42">
        <f>C83-D83</f>
        <v/>
      </c>
      <c r="F83" s="43">
        <f>C83-C82</f>
        <v/>
      </c>
      <c r="G83" s="43">
        <f>D83-D82</f>
        <v/>
      </c>
    </row>
    <row r="84">
      <c r="A84" s="24" t="n">
        <v>82.46041666666666</v>
      </c>
      <c r="B84" s="28" t="inlineStr">
        <is>
          <t>1979Q3</t>
        </is>
      </c>
      <c r="C84" s="25" t="n">
        <v>0.737</v>
      </c>
      <c r="D84" s="25" t="n">
        <v>0.737</v>
      </c>
      <c r="E84" s="42">
        <f>C84-D84</f>
        <v/>
      </c>
      <c r="F84" s="43">
        <f>C84-C83</f>
        <v/>
      </c>
      <c r="G84" s="43">
        <f>D84-D83</f>
        <v/>
      </c>
    </row>
    <row r="85">
      <c r="A85" s="24" t="n">
        <v>82.46111111111111</v>
      </c>
      <c r="B85" s="28" t="inlineStr">
        <is>
          <t>1979Q4</t>
        </is>
      </c>
      <c r="C85" s="25" t="n">
        <v>0.760333</v>
      </c>
      <c r="D85" s="25" t="n">
        <v>0.760333</v>
      </c>
      <c r="E85" s="42">
        <f>C85-D85</f>
        <v/>
      </c>
      <c r="F85" s="43">
        <f>C85-C84</f>
        <v/>
      </c>
      <c r="G85" s="43">
        <f>D85-D84</f>
        <v/>
      </c>
    </row>
    <row r="86">
      <c r="A86" s="24" t="n">
        <v>82.50069444444445</v>
      </c>
      <c r="B86" s="28" t="inlineStr">
        <is>
          <t>1980Q1</t>
        </is>
      </c>
      <c r="C86" s="25" t="n">
        <v>0.790333</v>
      </c>
      <c r="D86" s="25" t="n">
        <v>0.790333</v>
      </c>
      <c r="E86" s="42">
        <f>C86-D86</f>
        <v/>
      </c>
      <c r="F86" s="43">
        <f>C86-C85</f>
        <v/>
      </c>
      <c r="G86" s="43">
        <f>D86-D85</f>
        <v/>
      </c>
    </row>
    <row r="87">
      <c r="A87" s="24" t="n">
        <v>82.50138888888888</v>
      </c>
      <c r="B87" s="28" t="inlineStr">
        <is>
          <t>1980Q2</t>
        </is>
      </c>
      <c r="C87" s="25" t="n">
        <v>0.8169999999999999</v>
      </c>
      <c r="D87" s="25" t="n">
        <v>0.8169999999999999</v>
      </c>
      <c r="E87" s="42">
        <f>C87-D87</f>
        <v/>
      </c>
      <c r="F87" s="43">
        <f>C87-C86</f>
        <v/>
      </c>
      <c r="G87" s="43">
        <f>D87-D86</f>
        <v/>
      </c>
    </row>
    <row r="88">
      <c r="A88" s="24" t="n">
        <v>82.50208333333333</v>
      </c>
      <c r="B88" s="28" t="inlineStr">
        <is>
          <t>1980Q3</t>
        </is>
      </c>
      <c r="C88" s="25" t="n">
        <v>0.832333</v>
      </c>
      <c r="D88" s="25" t="n">
        <v>0.832333</v>
      </c>
      <c r="E88" s="42">
        <f>C88-D88</f>
        <v/>
      </c>
      <c r="F88" s="43">
        <f>C88-C87</f>
        <v/>
      </c>
      <c r="G88" s="43">
        <f>D88-D87</f>
        <v/>
      </c>
    </row>
    <row r="89">
      <c r="A89" s="24" t="n">
        <v>82.50277777777778</v>
      </c>
      <c r="B89" s="28" t="inlineStr">
        <is>
          <t>1980Q4</t>
        </is>
      </c>
      <c r="C89" s="25" t="n">
        <v>0.855667</v>
      </c>
      <c r="D89" s="25" t="n">
        <v>0.855667</v>
      </c>
      <c r="E89" s="42">
        <f>C89-D89</f>
        <v/>
      </c>
      <c r="F89" s="43">
        <f>C89-C88</f>
        <v/>
      </c>
      <c r="G89" s="43">
        <f>D89-D88</f>
        <v/>
      </c>
    </row>
    <row r="90">
      <c r="A90" s="24" t="n">
        <v>82.54236111111111</v>
      </c>
      <c r="B90" s="28" t="inlineStr">
        <is>
          <t>1981Q1</t>
        </is>
      </c>
      <c r="C90" s="25" t="n">
        <v>0.879333</v>
      </c>
      <c r="D90" s="25" t="n">
        <v>0.879333</v>
      </c>
      <c r="E90" s="42">
        <f>C90-D90</f>
        <v/>
      </c>
      <c r="F90" s="43">
        <f>C90-C89</f>
        <v/>
      </c>
      <c r="G90" s="43">
        <f>D90-D89</f>
        <v/>
      </c>
    </row>
    <row r="91">
      <c r="A91" s="24" t="n">
        <v>82.54305555555555</v>
      </c>
      <c r="B91" s="28" t="inlineStr">
        <is>
          <t>1981Q2</t>
        </is>
      </c>
      <c r="C91" s="25" t="n">
        <v>0.897667</v>
      </c>
      <c r="D91" s="25" t="n">
        <v>0.897667</v>
      </c>
      <c r="E91" s="42">
        <f>C91-D91</f>
        <v/>
      </c>
      <c r="F91" s="43">
        <f>C91-C90</f>
        <v/>
      </c>
      <c r="G91" s="43">
        <f>D91-D90</f>
        <v/>
      </c>
    </row>
    <row r="92">
      <c r="A92" s="24" t="n">
        <v>82.54375</v>
      </c>
      <c r="B92" s="28" t="inlineStr">
        <is>
          <t>1981Q3</t>
        </is>
      </c>
      <c r="C92" s="25" t="n">
        <v>0.922667</v>
      </c>
      <c r="D92" s="25" t="n">
        <v>0.922667</v>
      </c>
      <c r="E92" s="42">
        <f>C92-D92</f>
        <v/>
      </c>
      <c r="F92" s="43">
        <f>C92-C91</f>
        <v/>
      </c>
      <c r="G92" s="43">
        <f>D92-D91</f>
        <v/>
      </c>
    </row>
    <row r="93">
      <c r="A93" s="24" t="n">
        <v>82.54444444444445</v>
      </c>
      <c r="B93" s="28" t="inlineStr">
        <is>
          <t>1981Q4</t>
        </is>
      </c>
      <c r="C93" s="25" t="n">
        <v>0.937667</v>
      </c>
      <c r="D93" s="25" t="n">
        <v>0.937667</v>
      </c>
      <c r="E93" s="42">
        <f>C93-D93</f>
        <v/>
      </c>
      <c r="F93" s="43">
        <f>C93-C92</f>
        <v/>
      </c>
      <c r="G93" s="43">
        <f>D93-D92</f>
        <v/>
      </c>
    </row>
    <row r="94">
      <c r="A94" s="24" t="n">
        <v>82.58402777777778</v>
      </c>
      <c r="B94" s="28" t="inlineStr">
        <is>
          <t>1982Q1</t>
        </is>
      </c>
      <c r="C94" s="25" t="n">
        <v>0.946</v>
      </c>
      <c r="D94" s="25" t="n">
        <v>0.946</v>
      </c>
      <c r="E94" s="42">
        <f>C94-D94</f>
        <v/>
      </c>
      <c r="F94" s="43">
        <f>C94-C93</f>
        <v/>
      </c>
      <c r="G94" s="43">
        <f>D94-D93</f>
        <v/>
      </c>
    </row>
    <row r="95">
      <c r="A95" s="24" t="n">
        <v>82.58472222222223</v>
      </c>
      <c r="B95" s="28" t="inlineStr">
        <is>
          <t>1982Q2</t>
        </is>
      </c>
      <c r="C95" s="25" t="n">
        <v>0.959667</v>
      </c>
      <c r="D95" s="25" t="n">
        <v>0.959667</v>
      </c>
      <c r="E95" s="42">
        <f>C95-D95</f>
        <v/>
      </c>
      <c r="F95" s="43">
        <f>C95-C94</f>
        <v/>
      </c>
      <c r="G95" s="43">
        <f>D95-D94</f>
        <v/>
      </c>
    </row>
    <row r="96">
      <c r="A96" s="24" t="n">
        <v>82.58541666666666</v>
      </c>
      <c r="B96" s="28" t="inlineStr">
        <is>
          <t>1982Q3</t>
        </is>
      </c>
      <c r="C96" s="25" t="n">
        <v>0.976333</v>
      </c>
      <c r="D96" s="25" t="n">
        <v>0.976333</v>
      </c>
      <c r="E96" s="42">
        <f>C96-D96</f>
        <v/>
      </c>
      <c r="F96" s="43">
        <f>C96-C95</f>
        <v/>
      </c>
      <c r="G96" s="43">
        <f>D96-D95</f>
        <v/>
      </c>
    </row>
    <row r="97">
      <c r="A97" s="24" t="n">
        <v>82.58611111111111</v>
      </c>
      <c r="B97" s="28" t="inlineStr">
        <is>
          <t>1982Q4</t>
        </is>
      </c>
      <c r="C97" s="25" t="n">
        <v>0.979333</v>
      </c>
      <c r="D97" s="25" t="n">
        <v>0.979333</v>
      </c>
      <c r="E97" s="42">
        <f>C97-D97</f>
        <v/>
      </c>
      <c r="F97" s="43">
        <f>C97-C96</f>
        <v/>
      </c>
      <c r="G97" s="43">
        <f>D97-D96</f>
        <v/>
      </c>
    </row>
    <row r="98">
      <c r="A98" s="24" t="n">
        <v>82.62569444444445</v>
      </c>
      <c r="B98" s="28" t="inlineStr">
        <is>
          <t>1983Q1</t>
        </is>
      </c>
      <c r="C98" s="25" t="n">
        <v>0.98</v>
      </c>
      <c r="D98" s="25" t="n">
        <v>0.98</v>
      </c>
      <c r="E98" s="42">
        <f>C98-D98</f>
        <v/>
      </c>
      <c r="F98" s="43">
        <f>C98-C97</f>
        <v/>
      </c>
      <c r="G98" s="43">
        <f>D98-D97</f>
        <v/>
      </c>
    </row>
    <row r="99">
      <c r="A99" s="24" t="n">
        <v>82.62638888888888</v>
      </c>
      <c r="B99" s="28" t="inlineStr">
        <is>
          <t>1983Q2</t>
        </is>
      </c>
      <c r="C99" s="25" t="n">
        <v>0.991333</v>
      </c>
      <c r="D99" s="25" t="n">
        <v>0.991333</v>
      </c>
      <c r="E99" s="42">
        <f>C99-D99</f>
        <v/>
      </c>
      <c r="F99" s="43">
        <f>C99-C98</f>
        <v/>
      </c>
      <c r="G99" s="43">
        <f>D99-D98</f>
        <v/>
      </c>
    </row>
    <row r="100">
      <c r="A100" s="24" t="n">
        <v>82.62708333333333</v>
      </c>
      <c r="B100" s="28" t="inlineStr">
        <is>
          <t>1983Q3</t>
        </is>
      </c>
      <c r="C100" s="25" t="n">
        <v>1.001</v>
      </c>
      <c r="D100" s="25" t="n">
        <v>1.001</v>
      </c>
      <c r="E100" s="42">
        <f>C100-D100</f>
        <v/>
      </c>
      <c r="F100" s="43">
        <f>C100-C99</f>
        <v/>
      </c>
      <c r="G100" s="43">
        <f>D100-D99</f>
        <v/>
      </c>
    </row>
    <row r="101">
      <c r="A101" s="24" t="n">
        <v>82.62777777777778</v>
      </c>
      <c r="B101" s="28" t="inlineStr">
        <is>
          <t>1983Q4</t>
        </is>
      </c>
      <c r="C101" s="25" t="n">
        <v>1.011</v>
      </c>
      <c r="D101" s="25" t="n">
        <v>1.011</v>
      </c>
      <c r="E101" s="42">
        <f>C101-D101</f>
        <v/>
      </c>
      <c r="F101" s="43">
        <f>C101-C100</f>
        <v/>
      </c>
      <c r="G101" s="43">
        <f>D101-D100</f>
        <v/>
      </c>
    </row>
    <row r="102">
      <c r="A102" s="24" t="n">
        <v>82.66736111111111</v>
      </c>
      <c r="B102" s="28" t="inlineStr">
        <is>
          <t>1984Q1</t>
        </is>
      </c>
      <c r="C102" s="25" t="n">
        <v>1.025333</v>
      </c>
      <c r="D102" s="25" t="n">
        <v>1.025333</v>
      </c>
      <c r="E102" s="42">
        <f>C102-D102</f>
        <v/>
      </c>
      <c r="F102" s="43">
        <f>C102-C101</f>
        <v/>
      </c>
      <c r="G102" s="43">
        <f>D102-D101</f>
        <v/>
      </c>
    </row>
    <row r="103">
      <c r="A103" s="24" t="n">
        <v>82.66805555555555</v>
      </c>
      <c r="B103" s="28" t="inlineStr">
        <is>
          <t>1984Q2</t>
        </is>
      </c>
      <c r="C103" s="25" t="n">
        <v>1.035</v>
      </c>
      <c r="D103" s="25" t="n">
        <v>1.035</v>
      </c>
      <c r="E103" s="42">
        <f>C103-D103</f>
        <v/>
      </c>
      <c r="F103" s="43">
        <f>C103-C102</f>
        <v/>
      </c>
      <c r="G103" s="43">
        <f>D103-D102</f>
        <v/>
      </c>
    </row>
    <row r="104">
      <c r="A104" s="24" t="n">
        <v>82.66875</v>
      </c>
      <c r="B104" s="28" t="inlineStr">
        <is>
          <t>1984Q3</t>
        </is>
      </c>
      <c r="C104" s="25" t="n">
        <v>1.044</v>
      </c>
      <c r="D104" s="25" t="n">
        <v>1.044</v>
      </c>
      <c r="E104" s="42">
        <f>C104-D104</f>
        <v/>
      </c>
      <c r="F104" s="43">
        <f>C104-C103</f>
        <v/>
      </c>
      <c r="G104" s="43">
        <f>D104-D103</f>
        <v/>
      </c>
    </row>
    <row r="105">
      <c r="A105" s="24" t="n">
        <v>82.66944444444445</v>
      </c>
      <c r="B105" s="28" t="inlineStr">
        <is>
          <t>1984Q4</t>
        </is>
      </c>
      <c r="C105" s="25" t="n">
        <v>1.053</v>
      </c>
      <c r="D105" s="25" t="n">
        <v>1.053</v>
      </c>
      <c r="E105" s="42">
        <f>C105-D105</f>
        <v/>
      </c>
      <c r="F105" s="43">
        <f>C105-C104</f>
        <v/>
      </c>
      <c r="G105" s="43">
        <f>D105-D104</f>
        <v/>
      </c>
    </row>
    <row r="106">
      <c r="A106" s="24" t="n">
        <v>82.70902777777778</v>
      </c>
      <c r="B106" s="28" t="inlineStr">
        <is>
          <t>1985Q1</t>
        </is>
      </c>
      <c r="C106" s="25" t="n">
        <v>1.062667</v>
      </c>
      <c r="D106" s="25" t="n">
        <v>1.062667</v>
      </c>
      <c r="E106" s="42">
        <f>C106-D106</f>
        <v/>
      </c>
      <c r="F106" s="43">
        <f>C106-C105</f>
        <v/>
      </c>
      <c r="G106" s="43">
        <f>D106-D105</f>
        <v/>
      </c>
    </row>
    <row r="107">
      <c r="A107" s="24" t="n">
        <v>82.70972222222223</v>
      </c>
      <c r="B107" s="28" t="inlineStr">
        <is>
          <t>1985Q2</t>
        </is>
      </c>
      <c r="C107" s="25" t="n">
        <v>1.072333</v>
      </c>
      <c r="D107" s="25" t="n">
        <v>1.072333</v>
      </c>
      <c r="E107" s="42">
        <f>C107-D107</f>
        <v/>
      </c>
      <c r="F107" s="43">
        <f>C107-C106</f>
        <v/>
      </c>
      <c r="G107" s="43">
        <f>D107-D106</f>
        <v/>
      </c>
    </row>
    <row r="108">
      <c r="A108" s="24" t="n">
        <v>82.71041666666666</v>
      </c>
      <c r="B108" s="28" t="inlineStr">
        <is>
          <t>1985Q3</t>
        </is>
      </c>
      <c r="C108" s="25" t="n">
        <v>1.079</v>
      </c>
      <c r="D108" s="25" t="n">
        <v>1.079</v>
      </c>
      <c r="E108" s="42">
        <f>C108-D108</f>
        <v/>
      </c>
      <c r="F108" s="43">
        <f>C108-C107</f>
        <v/>
      </c>
      <c r="G108" s="43">
        <f>D108-D107</f>
        <v/>
      </c>
    </row>
    <row r="109">
      <c r="A109" s="24" t="n">
        <v>82.71111111111111</v>
      </c>
      <c r="B109" s="28" t="inlineStr">
        <is>
          <t>1985Q4</t>
        </is>
      </c>
      <c r="C109" s="25" t="n">
        <v>1.09</v>
      </c>
      <c r="D109" s="25" t="n">
        <v>1.09</v>
      </c>
      <c r="E109" s="42">
        <f>C109-D109</f>
        <v/>
      </c>
      <c r="F109" s="43">
        <f>C109-C108</f>
        <v/>
      </c>
      <c r="G109" s="43">
        <f>D109-D108</f>
        <v/>
      </c>
    </row>
    <row r="110">
      <c r="A110" s="24" t="n">
        <v>82.75069444444445</v>
      </c>
      <c r="B110" s="28" t="inlineStr">
        <is>
          <t>1986Q1</t>
        </is>
      </c>
      <c r="C110" s="25" t="n">
        <v>1.095667</v>
      </c>
      <c r="D110" s="25" t="n">
        <v>1.095667</v>
      </c>
      <c r="E110" s="42">
        <f>C110-D110</f>
        <v/>
      </c>
      <c r="F110" s="43">
        <f>C110-C109</f>
        <v/>
      </c>
      <c r="G110" s="43">
        <f>D110-D109</f>
        <v/>
      </c>
    </row>
    <row r="111">
      <c r="A111" s="24" t="n">
        <v>82.75138888888888</v>
      </c>
      <c r="B111" s="28" t="inlineStr">
        <is>
          <t>1986Q2</t>
        </is>
      </c>
      <c r="C111" s="25" t="n">
        <v>1.090333</v>
      </c>
      <c r="D111" s="25" t="n">
        <v>1.090333</v>
      </c>
      <c r="E111" s="42">
        <f>C111-D111</f>
        <v/>
      </c>
      <c r="F111" s="43">
        <f>C111-C110</f>
        <v/>
      </c>
      <c r="G111" s="43">
        <f>D111-D110</f>
        <v/>
      </c>
    </row>
    <row r="112">
      <c r="A112" s="24" t="n">
        <v>82.75208333333333</v>
      </c>
      <c r="B112" s="28" t="inlineStr">
        <is>
          <t>1986Q3</t>
        </is>
      </c>
      <c r="C112" s="25" t="n">
        <v>1.097</v>
      </c>
      <c r="D112" s="25" t="n">
        <v>1.097</v>
      </c>
      <c r="E112" s="42">
        <f>C112-D112</f>
        <v/>
      </c>
      <c r="F112" s="43">
        <f>C112-C111</f>
        <v/>
      </c>
      <c r="G112" s="43">
        <f>D112-D111</f>
        <v/>
      </c>
    </row>
    <row r="113">
      <c r="A113" s="24" t="n">
        <v>82.75277777777778</v>
      </c>
      <c r="B113" s="28" t="inlineStr">
        <is>
          <t>1986Q4</t>
        </is>
      </c>
      <c r="C113" s="25" t="n">
        <v>1.104667</v>
      </c>
      <c r="D113" s="25" t="n">
        <v>1.104667</v>
      </c>
      <c r="E113" s="42">
        <f>C113-D113</f>
        <v/>
      </c>
      <c r="F113" s="43">
        <f>C113-C112</f>
        <v/>
      </c>
      <c r="G113" s="43">
        <f>D113-D112</f>
        <v/>
      </c>
    </row>
    <row r="114">
      <c r="A114" s="24" t="n">
        <v>82.79236111111111</v>
      </c>
      <c r="B114" s="28" t="inlineStr">
        <is>
          <t>1987Q1</t>
        </is>
      </c>
      <c r="C114" s="25" t="n">
        <v>1.118</v>
      </c>
      <c r="D114" s="25" t="n">
        <v>1.118</v>
      </c>
      <c r="E114" s="42">
        <f>C114-D114</f>
        <v/>
      </c>
      <c r="F114" s="43">
        <f>C114-C113</f>
        <v/>
      </c>
      <c r="G114" s="43">
        <f>D114-D113</f>
        <v/>
      </c>
    </row>
    <row r="115">
      <c r="A115" s="24" t="n">
        <v>82.79305555555555</v>
      </c>
      <c r="B115" s="28" t="inlineStr">
        <is>
          <t>1987Q2</t>
        </is>
      </c>
      <c r="C115" s="25" t="n">
        <v>1.130667</v>
      </c>
      <c r="D115" s="25" t="n">
        <v>1.130667</v>
      </c>
      <c r="E115" s="42">
        <f>C115-D115</f>
        <v/>
      </c>
      <c r="F115" s="43">
        <f>C115-C114</f>
        <v/>
      </c>
      <c r="G115" s="43">
        <f>D115-D114</f>
        <v/>
      </c>
    </row>
    <row r="116">
      <c r="A116" s="24" t="n">
        <v>82.79375</v>
      </c>
      <c r="B116" s="28" t="inlineStr">
        <is>
          <t>1987Q3</t>
        </is>
      </c>
      <c r="C116" s="25" t="n">
        <v>1.142667</v>
      </c>
      <c r="D116" s="25" t="n">
        <v>1.142667</v>
      </c>
      <c r="E116" s="42">
        <f>C116-D116</f>
        <v/>
      </c>
      <c r="F116" s="43">
        <f>C116-C115</f>
        <v/>
      </c>
      <c r="G116" s="43">
        <f>D116-D115</f>
        <v/>
      </c>
    </row>
    <row r="117">
      <c r="A117" s="24" t="n">
        <v>82.79444444444445</v>
      </c>
      <c r="B117" s="28" t="inlineStr">
        <is>
          <t>1987Q4</t>
        </is>
      </c>
      <c r="C117" s="25" t="n">
        <v>1.153333</v>
      </c>
      <c r="D117" s="25" t="n">
        <v>1.153333</v>
      </c>
      <c r="E117" s="42">
        <f>C117-D117</f>
        <v/>
      </c>
      <c r="F117" s="43">
        <f>C117-C116</f>
        <v/>
      </c>
      <c r="G117" s="43">
        <f>D117-D116</f>
        <v/>
      </c>
    </row>
    <row r="118">
      <c r="A118" s="24" t="n">
        <v>82.83402777777778</v>
      </c>
      <c r="B118" s="28" t="inlineStr">
        <is>
          <t>1988Q1</t>
        </is>
      </c>
      <c r="C118" s="25" t="n">
        <v>1.162333</v>
      </c>
      <c r="D118" s="25" t="n">
        <v>1.162333</v>
      </c>
      <c r="E118" s="42">
        <f>C118-D118</f>
        <v/>
      </c>
      <c r="F118" s="43">
        <f>C118-C117</f>
        <v/>
      </c>
      <c r="G118" s="43">
        <f>D118-D117</f>
        <v/>
      </c>
    </row>
    <row r="119">
      <c r="A119" s="24" t="n">
        <v>82.83472222222223</v>
      </c>
      <c r="B119" s="28" t="inlineStr">
        <is>
          <t>1988Q2</t>
        </is>
      </c>
      <c r="C119" s="25" t="n">
        <v>1.175667</v>
      </c>
      <c r="D119" s="25" t="n">
        <v>1.175667</v>
      </c>
      <c r="E119" s="42">
        <f>C119-D119</f>
        <v/>
      </c>
      <c r="F119" s="43">
        <f>C119-C118</f>
        <v/>
      </c>
      <c r="G119" s="43">
        <f>D119-D118</f>
        <v/>
      </c>
    </row>
    <row r="120">
      <c r="A120" s="24" t="n">
        <v>82.83541666666666</v>
      </c>
      <c r="B120" s="28" t="inlineStr">
        <is>
          <t>1988Q3</t>
        </is>
      </c>
      <c r="C120" s="25" t="n">
        <v>1.19</v>
      </c>
      <c r="D120" s="25" t="n">
        <v>1.19</v>
      </c>
      <c r="E120" s="42">
        <f>C120-D120</f>
        <v/>
      </c>
      <c r="F120" s="43">
        <f>C120-C119</f>
        <v/>
      </c>
      <c r="G120" s="43">
        <f>D120-D119</f>
        <v/>
      </c>
    </row>
    <row r="121">
      <c r="A121" s="24" t="n">
        <v>82.83611111111111</v>
      </c>
      <c r="B121" s="28" t="inlineStr">
        <is>
          <t>1988Q4</t>
        </is>
      </c>
      <c r="C121" s="25" t="n">
        <v>1.203</v>
      </c>
      <c r="D121" s="25" t="n">
        <v>1.203</v>
      </c>
      <c r="E121" s="42">
        <f>C121-D121</f>
        <v/>
      </c>
      <c r="F121" s="43">
        <f>C121-C120</f>
        <v/>
      </c>
      <c r="G121" s="43">
        <f>D121-D120</f>
        <v/>
      </c>
    </row>
    <row r="122">
      <c r="A122" s="24" t="n">
        <v>82.87569444444445</v>
      </c>
      <c r="B122" s="28" t="inlineStr">
        <is>
          <t>1989Q1</t>
        </is>
      </c>
      <c r="C122" s="25" t="n">
        <v>1.216667</v>
      </c>
      <c r="D122" s="25" t="n">
        <v>1.216667</v>
      </c>
      <c r="E122" s="42">
        <f>C122-D122</f>
        <v/>
      </c>
      <c r="F122" s="43">
        <f>C122-C121</f>
        <v/>
      </c>
      <c r="G122" s="43">
        <f>D122-D121</f>
        <v/>
      </c>
    </row>
    <row r="123">
      <c r="A123" s="24" t="n">
        <v>82.87638888888888</v>
      </c>
      <c r="B123" s="28" t="inlineStr">
        <is>
          <t>1989Q2</t>
        </is>
      </c>
      <c r="C123" s="25" t="n">
        <v>1.236333</v>
      </c>
      <c r="D123" s="25" t="n">
        <v>1.236333</v>
      </c>
      <c r="E123" s="42">
        <f>C123-D123</f>
        <v/>
      </c>
      <c r="F123" s="43">
        <f>C123-C122</f>
        <v/>
      </c>
      <c r="G123" s="43">
        <f>D123-D122</f>
        <v/>
      </c>
    </row>
    <row r="124">
      <c r="A124" s="24" t="n">
        <v>82.87708333333333</v>
      </c>
      <c r="B124" s="28" t="inlineStr">
        <is>
          <t>1989Q3</t>
        </is>
      </c>
      <c r="C124" s="25" t="n">
        <v>1.246</v>
      </c>
      <c r="D124" s="25" t="n">
        <v>1.246</v>
      </c>
      <c r="E124" s="42">
        <f>C124-D124</f>
        <v/>
      </c>
      <c r="F124" s="43">
        <f>C124-C123</f>
        <v/>
      </c>
      <c r="G124" s="43">
        <f>D124-D123</f>
        <v/>
      </c>
    </row>
    <row r="125">
      <c r="A125" s="24" t="n">
        <v>82.87777777777778</v>
      </c>
      <c r="B125" s="28" t="inlineStr">
        <is>
          <t>1989Q4</t>
        </is>
      </c>
      <c r="C125" s="25" t="n">
        <v>1.258667</v>
      </c>
      <c r="D125" s="25" t="n">
        <v>1.258667</v>
      </c>
      <c r="E125" s="42">
        <f>C125-D125</f>
        <v/>
      </c>
      <c r="F125" s="43">
        <f>C125-C124</f>
        <v/>
      </c>
      <c r="G125" s="43">
        <f>D125-D124</f>
        <v/>
      </c>
    </row>
    <row r="126">
      <c r="A126" s="24" t="n">
        <v>82.91736111111111</v>
      </c>
      <c r="B126" s="28" t="inlineStr">
        <is>
          <t>1990Q1</t>
        </is>
      </c>
      <c r="C126" s="25" t="n">
        <v>1.280333</v>
      </c>
      <c r="D126" s="25" t="n">
        <v>1.280333</v>
      </c>
      <c r="E126" s="42">
        <f>C126-D126</f>
        <v/>
      </c>
      <c r="F126" s="43">
        <f>C126-C125</f>
        <v/>
      </c>
      <c r="G126" s="43">
        <f>D126-D125</f>
        <v/>
      </c>
    </row>
    <row r="127">
      <c r="A127" s="24" t="n">
        <v>82.91805555555555</v>
      </c>
      <c r="B127" s="28" t="inlineStr">
        <is>
          <t>1990Q2</t>
        </is>
      </c>
      <c r="C127" s="25" t="n">
        <v>1.293</v>
      </c>
      <c r="D127" s="25" t="n">
        <v>1.293</v>
      </c>
      <c r="E127" s="42">
        <f>C127-D127</f>
        <v/>
      </c>
      <c r="F127" s="43">
        <f>C127-C126</f>
        <v/>
      </c>
      <c r="G127" s="43">
        <f>D127-D126</f>
        <v/>
      </c>
    </row>
    <row r="128">
      <c r="A128" s="24" t="n">
        <v>82.91875</v>
      </c>
      <c r="B128" s="28" t="inlineStr">
        <is>
          <t>1990Q3</t>
        </is>
      </c>
      <c r="C128" s="25" t="n">
        <v>1.315333</v>
      </c>
      <c r="D128" s="25" t="n">
        <v>1.315333</v>
      </c>
      <c r="E128" s="42">
        <f>C128-D128</f>
        <v/>
      </c>
      <c r="F128" s="43">
        <f>C128-C127</f>
        <v/>
      </c>
      <c r="G128" s="43">
        <f>D128-D127</f>
        <v/>
      </c>
    </row>
    <row r="129">
      <c r="A129" s="24" t="n">
        <v>82.91944444444445</v>
      </c>
      <c r="B129" s="28" t="inlineStr">
        <is>
          <t>1990Q4</t>
        </is>
      </c>
      <c r="C129" s="25" t="n">
        <v>1.337667</v>
      </c>
      <c r="D129" s="25" t="n">
        <v>1.337667</v>
      </c>
      <c r="E129" s="42">
        <f>C129-D129</f>
        <v/>
      </c>
      <c r="F129" s="43">
        <f>C129-C128</f>
        <v/>
      </c>
      <c r="G129" s="43">
        <f>D129-D128</f>
        <v/>
      </c>
    </row>
    <row r="130">
      <c r="A130" s="24" t="n">
        <v>82.95902777777778</v>
      </c>
      <c r="B130" s="28" t="inlineStr">
        <is>
          <t>1991Q1</t>
        </is>
      </c>
      <c r="C130" s="25" t="n">
        <v>1.347667</v>
      </c>
      <c r="D130" s="25" t="n">
        <v>1.347667</v>
      </c>
      <c r="E130" s="42">
        <f>C130-D130</f>
        <v/>
      </c>
      <c r="F130" s="43">
        <f>C130-C129</f>
        <v/>
      </c>
      <c r="G130" s="43">
        <f>D130-D129</f>
        <v/>
      </c>
    </row>
    <row r="131">
      <c r="A131" s="24" t="n">
        <v>82.95972222222223</v>
      </c>
      <c r="B131" s="28" t="inlineStr">
        <is>
          <t>1991Q2</t>
        </is>
      </c>
      <c r="C131" s="25" t="n">
        <v>1.355667</v>
      </c>
      <c r="D131" s="25" t="n">
        <v>1.355667</v>
      </c>
      <c r="E131" s="42">
        <f>C131-D131</f>
        <v/>
      </c>
      <c r="F131" s="43">
        <f>C131-C130</f>
        <v/>
      </c>
      <c r="G131" s="43">
        <f>D131-D130</f>
        <v/>
      </c>
    </row>
    <row r="132">
      <c r="A132" s="24" t="n">
        <v>82.96041666666666</v>
      </c>
      <c r="B132" s="28" t="inlineStr">
        <is>
          <t>1991Q3</t>
        </is>
      </c>
      <c r="C132" s="25" t="n">
        <v>1.366</v>
      </c>
      <c r="D132" s="25" t="n">
        <v>1.366</v>
      </c>
      <c r="E132" s="42">
        <f>C132-D132</f>
        <v/>
      </c>
      <c r="F132" s="43">
        <f>C132-C131</f>
        <v/>
      </c>
      <c r="G132" s="43">
        <f>D132-D131</f>
        <v/>
      </c>
    </row>
    <row r="133">
      <c r="A133" s="24" t="n">
        <v>82.96111111111111</v>
      </c>
      <c r="B133" s="28" t="inlineStr">
        <is>
          <t>[Person_7]</t>
        </is>
      </c>
      <c r="C133" s="25" t="n">
        <v>1.377333</v>
      </c>
      <c r="D133" s="25" t="n">
        <v>1.377333</v>
      </c>
      <c r="E133" s="42">
        <f>C133-D133</f>
        <v/>
      </c>
      <c r="F133" s="43">
        <f>C133-C132</f>
        <v/>
      </c>
      <c r="G133" s="43">
        <f>D133-D132</f>
        <v/>
      </c>
    </row>
    <row r="134">
      <c r="A134" s="24" t="n">
        <v>83.00069444444445</v>
      </c>
      <c r="B134" s="28" t="inlineStr">
        <is>
          <t>1992Q1</t>
        </is>
      </c>
      <c r="C134" s="25" t="n">
        <v>1.386667</v>
      </c>
      <c r="D134" s="25" t="n">
        <v>1.386667</v>
      </c>
      <c r="E134" s="42">
        <f>C134-D134</f>
        <v/>
      </c>
      <c r="F134" s="43">
        <f>C134-C133</f>
        <v/>
      </c>
      <c r="G134" s="43">
        <f>D134-D133</f>
        <v/>
      </c>
    </row>
    <row r="135">
      <c r="A135" s="24" t="n">
        <v>83.00138888888888</v>
      </c>
      <c r="B135" s="28" t="inlineStr">
        <is>
          <t>1992Q2</t>
        </is>
      </c>
      <c r="C135" s="25" t="n">
        <v>1.397333</v>
      </c>
      <c r="D135" s="25" t="n">
        <v>1.397333</v>
      </c>
      <c r="E135" s="42">
        <f>C135-D135</f>
        <v/>
      </c>
      <c r="F135" s="43">
        <f>C135-C134</f>
        <v/>
      </c>
      <c r="G135" s="43">
        <f>D135-D134</f>
        <v/>
      </c>
    </row>
    <row r="136">
      <c r="A136" s="24" t="n">
        <v>83.00208333333333</v>
      </c>
      <c r="B136" s="28" t="inlineStr">
        <is>
          <t>1992Q3</t>
        </is>
      </c>
      <c r="C136" s="25" t="n">
        <v>1.408</v>
      </c>
      <c r="D136" s="25" t="n">
        <v>1.408</v>
      </c>
      <c r="E136" s="42">
        <f>C136-D136</f>
        <v/>
      </c>
      <c r="F136" s="43">
        <f>C136-C135</f>
        <v/>
      </c>
      <c r="G136" s="43">
        <f>D136-D135</f>
        <v/>
      </c>
    </row>
    <row r="137">
      <c r="A137" s="24" t="n">
        <v>83.00277777777778</v>
      </c>
      <c r="B137" s="28" t="inlineStr">
        <is>
          <t>1992Q4</t>
        </is>
      </c>
      <c r="C137" s="25" t="n">
        <v>1.420333</v>
      </c>
      <c r="D137" s="25" t="n">
        <v>1.420333</v>
      </c>
      <c r="E137" s="42">
        <f>C137-D137</f>
        <v/>
      </c>
      <c r="F137" s="43">
        <f>C137-C136</f>
        <v/>
      </c>
      <c r="G137" s="43">
        <f>D137-D136</f>
        <v/>
      </c>
    </row>
    <row r="138">
      <c r="A138" s="24" t="n">
        <v>83.04236111111111</v>
      </c>
      <c r="B138" s="28" t="inlineStr">
        <is>
          <t>1993Q1</t>
        </is>
      </c>
      <c r="C138" s="25" t="n">
        <v>1.430667</v>
      </c>
      <c r="D138" s="25" t="n">
        <v>1.430667</v>
      </c>
      <c r="E138" s="42">
        <f>C138-D138</f>
        <v/>
      </c>
      <c r="F138" s="43">
        <f>C138-C137</f>
        <v/>
      </c>
      <c r="G138" s="43">
        <f>D138-D137</f>
        <v/>
      </c>
    </row>
    <row r="139">
      <c r="A139" s="24" t="n">
        <v>83.04305555555555</v>
      </c>
      <c r="B139" s="28" t="inlineStr">
        <is>
          <t>1993Q2</t>
        </is>
      </c>
      <c r="C139" s="25" t="n">
        <v>1.441</v>
      </c>
      <c r="D139" s="25" t="n">
        <v>1.441</v>
      </c>
      <c r="E139" s="42">
        <f>C139-D139</f>
        <v/>
      </c>
      <c r="F139" s="43">
        <f>C139-C138</f>
        <v/>
      </c>
      <c r="G139" s="43">
        <f>D139-D138</f>
        <v/>
      </c>
    </row>
    <row r="140">
      <c r="A140" s="24" t="n">
        <v>83.04375</v>
      </c>
      <c r="B140" s="28" t="inlineStr">
        <is>
          <t>1993Q3</t>
        </is>
      </c>
      <c r="C140" s="25" t="n">
        <v>1.447667</v>
      </c>
      <c r="D140" s="25" t="n">
        <v>1.447667</v>
      </c>
      <c r="E140" s="42">
        <f>C140-D140</f>
        <v/>
      </c>
      <c r="F140" s="43">
        <f>C140-C139</f>
        <v/>
      </c>
      <c r="G140" s="43">
        <f>D140-D139</f>
        <v/>
      </c>
    </row>
    <row r="141">
      <c r="A141" s="24" t="n">
        <v>83.04444444444445</v>
      </c>
      <c r="B141" s="28" t="inlineStr">
        <is>
          <t>1993Q4</t>
        </is>
      </c>
      <c r="C141" s="25" t="n">
        <v>1.459667</v>
      </c>
      <c r="D141" s="25" t="n">
        <v>1.459667</v>
      </c>
      <c r="E141" s="42">
        <f>C141-D141</f>
        <v/>
      </c>
      <c r="F141" s="43">
        <f>C141-C140</f>
        <v/>
      </c>
      <c r="G141" s="43">
        <f>D141-D140</f>
        <v/>
      </c>
    </row>
    <row r="142">
      <c r="A142" s="24" t="n">
        <v>83.08402777777778</v>
      </c>
      <c r="B142" s="28" t="inlineStr">
        <is>
          <t>1994Q1</t>
        </is>
      </c>
      <c r="C142" s="25" t="n">
        <v>1.467</v>
      </c>
      <c r="D142" s="25" t="n">
        <v>1.467</v>
      </c>
      <c r="E142" s="42">
        <f>C142-D142</f>
        <v/>
      </c>
      <c r="F142" s="43">
        <f>C142-C141</f>
        <v/>
      </c>
      <c r="G142" s="43">
        <f>D142-D141</f>
        <v/>
      </c>
    </row>
    <row r="143">
      <c r="A143" s="24" t="n">
        <v>83.08472222222223</v>
      </c>
      <c r="B143" s="28" t="inlineStr">
        <is>
          <t>1994Q2</t>
        </is>
      </c>
      <c r="C143" s="25" t="n">
        <v>1.475333</v>
      </c>
      <c r="D143" s="25" t="n">
        <v>1.475333</v>
      </c>
      <c r="E143" s="42">
        <f>C143-D143</f>
        <v/>
      </c>
      <c r="F143" s="43">
        <f>C143-C142</f>
        <v/>
      </c>
      <c r="G143" s="43">
        <f>D143-D142</f>
        <v/>
      </c>
    </row>
    <row r="144">
      <c r="A144" s="24" t="n">
        <v>83.08541666666666</v>
      </c>
      <c r="B144" s="28" t="inlineStr">
        <is>
          <t>1994Q3</t>
        </is>
      </c>
      <c r="C144" s="25" t="n">
        <v>1.489</v>
      </c>
      <c r="D144" s="25" t="n">
        <v>1.489</v>
      </c>
      <c r="E144" s="42">
        <f>C144-D144</f>
        <v/>
      </c>
      <c r="F144" s="43">
        <f>C144-C143</f>
        <v/>
      </c>
      <c r="G144" s="43">
        <f>D144-D143</f>
        <v/>
      </c>
    </row>
    <row r="145">
      <c r="A145" s="24" t="n">
        <v>83.08611111111111</v>
      </c>
      <c r="B145" s="28" t="inlineStr">
        <is>
          <t>1994Q4</t>
        </is>
      </c>
      <c r="C145" s="25" t="n">
        <v>1.497667</v>
      </c>
      <c r="D145" s="25" t="n">
        <v>1.497667</v>
      </c>
      <c r="E145" s="42">
        <f>C145-D145</f>
        <v/>
      </c>
      <c r="F145" s="43">
        <f>C145-C144</f>
        <v/>
      </c>
      <c r="G145" s="43">
        <f>D145-D144</f>
        <v/>
      </c>
    </row>
    <row r="146">
      <c r="A146" s="24" t="n">
        <v>83.12569444444445</v>
      </c>
      <c r="B146" s="28" t="inlineStr">
        <is>
          <t>1995Q1</t>
        </is>
      </c>
      <c r="C146" s="25" t="n">
        <v>1.508667</v>
      </c>
      <c r="D146" s="25" t="n">
        <v>1.508667</v>
      </c>
      <c r="E146" s="42">
        <f>C146-D146</f>
        <v/>
      </c>
      <c r="F146" s="43">
        <f>C146-C145</f>
        <v/>
      </c>
      <c r="G146" s="43">
        <f>D146-D145</f>
        <v/>
      </c>
    </row>
    <row r="147">
      <c r="A147" s="24" t="n">
        <v>83.12638888888888</v>
      </c>
      <c r="B147" s="28" t="inlineStr">
        <is>
          <t>1995Q2</t>
        </is>
      </c>
      <c r="C147" s="25" t="n">
        <v>1.521</v>
      </c>
      <c r="D147" s="25" t="n">
        <v>1.521</v>
      </c>
      <c r="E147" s="42">
        <f>C147-D147</f>
        <v/>
      </c>
      <c r="F147" s="43">
        <f>C147-C146</f>
        <v/>
      </c>
      <c r="G147" s="43">
        <f>D147-D146</f>
        <v/>
      </c>
    </row>
    <row r="148">
      <c r="A148" s="24" t="n">
        <v>83.12708333333333</v>
      </c>
      <c r="B148" s="28" t="inlineStr">
        <is>
          <t>1995Q3</t>
        </is>
      </c>
      <c r="C148" s="25" t="n">
        <v>1.528667</v>
      </c>
      <c r="D148" s="25" t="n">
        <v>1.528667</v>
      </c>
      <c r="E148" s="42">
        <f>C148-D148</f>
        <v/>
      </c>
      <c r="F148" s="43">
        <f>C148-C147</f>
        <v/>
      </c>
      <c r="G148" s="43">
        <f>D148-D147</f>
        <v/>
      </c>
    </row>
    <row r="149">
      <c r="A149" s="24" t="n">
        <v>83.12777777777778</v>
      </c>
      <c r="B149" s="28" t="inlineStr">
        <is>
          <t>1995Q4</t>
        </is>
      </c>
      <c r="C149" s="25" t="n">
        <v>1.537</v>
      </c>
      <c r="D149" s="25" t="n">
        <v>1.537</v>
      </c>
      <c r="E149" s="42">
        <f>C149-D149</f>
        <v/>
      </c>
      <c r="F149" s="43">
        <f>C149-C148</f>
        <v/>
      </c>
      <c r="G149" s="43">
        <f>D149-D148</f>
        <v/>
      </c>
    </row>
    <row r="150">
      <c r="A150" s="24" t="n">
        <v>83.16736111111111</v>
      </c>
      <c r="B150" s="28" t="inlineStr">
        <is>
          <t>1996Q1</t>
        </is>
      </c>
      <c r="C150" s="25" t="n">
        <v>1.550667</v>
      </c>
      <c r="D150" s="25" t="n">
        <v>1.550667</v>
      </c>
      <c r="E150" s="42">
        <f>C150-D150</f>
        <v/>
      </c>
      <c r="F150" s="43">
        <f>C150-C149</f>
        <v/>
      </c>
      <c r="G150" s="43">
        <f>D150-D149</f>
        <v/>
      </c>
    </row>
    <row r="151">
      <c r="A151" s="24" t="n">
        <v>83.16805555555555</v>
      </c>
      <c r="B151" s="28" t="inlineStr">
        <is>
          <t>1996Q2</t>
        </is>
      </c>
      <c r="C151" s="25" t="n">
        <v>1.564</v>
      </c>
      <c r="D151" s="25" t="n">
        <v>1.564</v>
      </c>
      <c r="E151" s="42">
        <f>C151-D151</f>
        <v/>
      </c>
      <c r="F151" s="43">
        <f>C151-C150</f>
        <v/>
      </c>
      <c r="G151" s="43">
        <f>D151-D150</f>
        <v/>
      </c>
    </row>
    <row r="152">
      <c r="A152" s="24" t="n">
        <v>83.16875</v>
      </c>
      <c r="B152" s="28" t="inlineStr">
        <is>
          <t>1996Q3</t>
        </is>
      </c>
      <c r="C152" s="25" t="n">
        <v>1.573</v>
      </c>
      <c r="D152" s="25" t="n">
        <v>1.573</v>
      </c>
      <c r="E152" s="42">
        <f>C152-D152</f>
        <v/>
      </c>
      <c r="F152" s="43">
        <f>C152-C151</f>
        <v/>
      </c>
      <c r="G152" s="43">
        <f>D152-D151</f>
        <v/>
      </c>
    </row>
    <row r="153">
      <c r="A153" s="24" t="n">
        <v>83.16944444444445</v>
      </c>
      <c r="B153" s="28" t="inlineStr">
        <is>
          <t>1996Q4</t>
        </is>
      </c>
      <c r="C153" s="25" t="n">
        <v>1.586667</v>
      </c>
      <c r="D153" s="25" t="n">
        <v>1.586667</v>
      </c>
      <c r="E153" s="42">
        <f>C153-D153</f>
        <v/>
      </c>
      <c r="F153" s="43">
        <f>C153-C152</f>
        <v/>
      </c>
      <c r="G153" s="43">
        <f>D153-D152</f>
        <v/>
      </c>
    </row>
    <row r="154">
      <c r="A154" s="24" t="n">
        <v>83.20902777777778</v>
      </c>
      <c r="B154" s="28" t="inlineStr">
        <is>
          <t>1997Q1</t>
        </is>
      </c>
      <c r="C154" s="25" t="n">
        <v>1.596333</v>
      </c>
      <c r="D154" s="25" t="n">
        <v>1.596333</v>
      </c>
      <c r="E154" s="42">
        <f>C154-D154</f>
        <v/>
      </c>
      <c r="F154" s="43">
        <f>C154-C153</f>
        <v/>
      </c>
      <c r="G154" s="43">
        <f>D154-D153</f>
        <v/>
      </c>
    </row>
    <row r="155">
      <c r="A155" s="24" t="n">
        <v>83.20972222222223</v>
      </c>
      <c r="B155" s="28" t="inlineStr">
        <is>
          <t>1997Q2</t>
        </is>
      </c>
      <c r="C155" s="25" t="n">
        <v>1.6</v>
      </c>
      <c r="D155" s="25" t="n">
        <v>1.6</v>
      </c>
      <c r="E155" s="42">
        <f>C155-D155</f>
        <v/>
      </c>
      <c r="F155" s="43">
        <f>C155-C154</f>
        <v/>
      </c>
      <c r="G155" s="43">
        <f>D155-D154</f>
        <v/>
      </c>
    </row>
    <row r="156">
      <c r="A156" s="24" t="n">
        <v>83.21041666666666</v>
      </c>
      <c r="B156" s="28" t="inlineStr">
        <is>
          <t>1997Q3</t>
        </is>
      </c>
      <c r="C156" s="25" t="n">
        <v>1.608</v>
      </c>
      <c r="D156" s="25" t="n">
        <v>1.608</v>
      </c>
      <c r="E156" s="42">
        <f>C156-D156</f>
        <v/>
      </c>
      <c r="F156" s="43">
        <f>C156-C155</f>
        <v/>
      </c>
      <c r="G156" s="43">
        <f>D156-D155</f>
        <v/>
      </c>
    </row>
    <row r="157">
      <c r="A157" s="24" t="n">
        <v>83.21111111111111</v>
      </c>
      <c r="B157" s="28" t="inlineStr">
        <is>
          <t>1997Q4</t>
        </is>
      </c>
      <c r="C157" s="25" t="n">
        <v>1.616667</v>
      </c>
      <c r="D157" s="25" t="n">
        <v>1.616667</v>
      </c>
      <c r="E157" s="42">
        <f>C157-D157</f>
        <v/>
      </c>
      <c r="F157" s="43">
        <f>C157-C156</f>
        <v/>
      </c>
      <c r="G157" s="43">
        <f>D157-D156</f>
        <v/>
      </c>
    </row>
    <row r="158">
      <c r="A158" s="24" t="n">
        <v>83.25069444444445</v>
      </c>
      <c r="B158" s="28" t="inlineStr">
        <is>
          <t>1998Q1</t>
        </is>
      </c>
      <c r="C158" s="25" t="n">
        <v>1.62</v>
      </c>
      <c r="D158" s="25" t="n">
        <v>1.62</v>
      </c>
      <c r="E158" s="42">
        <f>C158-D158</f>
        <v/>
      </c>
      <c r="F158" s="43">
        <f>C158-C157</f>
        <v/>
      </c>
      <c r="G158" s="43">
        <f>D158-D157</f>
        <v/>
      </c>
    </row>
    <row r="159">
      <c r="A159" s="24" t="n">
        <v>83.25138888888888</v>
      </c>
      <c r="B159" s="28" t="inlineStr">
        <is>
          <t>1998Q2</t>
        </is>
      </c>
      <c r="C159" s="25" t="n">
        <v>1.625333</v>
      </c>
      <c r="D159" s="25" t="n">
        <v>1.625333</v>
      </c>
      <c r="E159" s="42">
        <f>C159-D159</f>
        <v/>
      </c>
      <c r="F159" s="43">
        <f>C159-C158</f>
        <v/>
      </c>
      <c r="G159" s="43">
        <f>D159-D158</f>
        <v/>
      </c>
    </row>
    <row r="160">
      <c r="A160" s="24" t="n">
        <v>83.25208333333333</v>
      </c>
      <c r="B160" s="28" t="inlineStr">
        <is>
          <t>1998Q3</t>
        </is>
      </c>
      <c r="C160" s="25" t="n">
        <v>1.633667</v>
      </c>
      <c r="D160" s="25" t="n">
        <v>1.633667</v>
      </c>
      <c r="E160" s="42">
        <f>C160-D160</f>
        <v/>
      </c>
      <c r="F160" s="43">
        <f>C160-C159</f>
        <v/>
      </c>
      <c r="G160" s="43">
        <f>D160-D159</f>
        <v/>
      </c>
    </row>
    <row r="161">
      <c r="A161" s="24" t="n">
        <v>83.25277777777778</v>
      </c>
      <c r="B161" s="28" t="inlineStr">
        <is>
          <t>1998Q4</t>
        </is>
      </c>
      <c r="C161" s="25" t="n">
        <v>1.641333</v>
      </c>
      <c r="D161" s="25" t="n">
        <v>1.641333</v>
      </c>
      <c r="E161" s="42">
        <f>C161-D161</f>
        <v/>
      </c>
      <c r="F161" s="43">
        <f>C161-C160</f>
        <v/>
      </c>
      <c r="G161" s="43">
        <f>D161-D160</f>
        <v/>
      </c>
    </row>
    <row r="162">
      <c r="A162" s="24" t="n">
        <v>83.29236111111111</v>
      </c>
      <c r="B162" s="28" t="inlineStr">
        <is>
          <t>1999Q1</t>
        </is>
      </c>
      <c r="C162" s="25" t="n">
        <v>1.647333</v>
      </c>
      <c r="D162" s="25" t="n">
        <v>1.647333</v>
      </c>
      <c r="E162" s="42">
        <f>C162-D162</f>
        <v/>
      </c>
      <c r="F162" s="43">
        <f>C162-C161</f>
        <v/>
      </c>
      <c r="G162" s="43">
        <f>D162-D161</f>
        <v/>
      </c>
    </row>
    <row r="163">
      <c r="A163" s="24" t="n">
        <v>83.29305555555555</v>
      </c>
      <c r="B163" s="28" t="inlineStr">
        <is>
          <t>1999Q2</t>
        </is>
      </c>
      <c r="C163" s="25" t="n">
        <v>1.659667</v>
      </c>
      <c r="D163" s="25" t="n">
        <v>1.659667</v>
      </c>
      <c r="E163" s="42">
        <f>C163-D163</f>
        <v/>
      </c>
      <c r="F163" s="43">
        <f>C163-C162</f>
        <v/>
      </c>
      <c r="G163" s="43">
        <f>D163-D162</f>
        <v/>
      </c>
    </row>
    <row r="164">
      <c r="A164" s="24" t="n">
        <v>83.29375</v>
      </c>
      <c r="B164" s="28" t="inlineStr">
        <is>
          <t>1999Q3</t>
        </is>
      </c>
      <c r="C164" s="25" t="n">
        <v>1.672</v>
      </c>
      <c r="D164" s="25" t="n">
        <v>1.672</v>
      </c>
      <c r="E164" s="42">
        <f>C164-D164</f>
        <v/>
      </c>
      <c r="F164" s="43">
        <f>C164-C163</f>
        <v/>
      </c>
      <c r="G164" s="43">
        <f>D164-D163</f>
        <v/>
      </c>
    </row>
    <row r="165">
      <c r="A165" s="24" t="n">
        <v>83.29444444444445</v>
      </c>
      <c r="B165" s="28" t="inlineStr">
        <is>
          <t>1999Q4</t>
        </is>
      </c>
      <c r="C165" s="25" t="n">
        <v>1.684333</v>
      </c>
      <c r="D165" s="25" t="n">
        <v>1.684333</v>
      </c>
      <c r="E165" s="42">
        <f>C165-D165</f>
        <v/>
      </c>
      <c r="F165" s="43">
        <f>C165-C164</f>
        <v/>
      </c>
      <c r="G165" s="43">
        <f>D165-D164</f>
        <v/>
      </c>
    </row>
    <row r="166">
      <c r="A166" s="24" t="n">
        <v>83.33402777777778</v>
      </c>
      <c r="B166" s="28" t="inlineStr">
        <is>
          <t>2000Q1</t>
        </is>
      </c>
      <c r="C166" s="25" t="n">
        <v>1.701</v>
      </c>
      <c r="D166" s="25" t="n">
        <v>1.701</v>
      </c>
      <c r="E166" s="42">
        <f>C166-D166</f>
        <v/>
      </c>
      <c r="F166" s="43">
        <f>C166-C165</f>
        <v/>
      </c>
      <c r="G166" s="43">
        <f>D166-D165</f>
        <v/>
      </c>
    </row>
    <row r="167">
      <c r="A167" s="24" t="n">
        <v>83.33472222222223</v>
      </c>
      <c r="B167" s="28" t="inlineStr">
        <is>
          <t>2000Q2</t>
        </is>
      </c>
      <c r="C167" s="25" t="n">
        <v>1.714333</v>
      </c>
      <c r="D167" s="25" t="n">
        <v>1.714333</v>
      </c>
      <c r="E167" s="42">
        <f>C167-D167</f>
        <v/>
      </c>
      <c r="F167" s="43">
        <f>C167-C166</f>
        <v/>
      </c>
      <c r="G167" s="43">
        <f>D167-D166</f>
        <v/>
      </c>
    </row>
    <row r="168">
      <c r="A168" s="24" t="n">
        <v>83.33541666666666</v>
      </c>
      <c r="B168" s="28" t="inlineStr">
        <is>
          <t>2000Q3</t>
        </is>
      </c>
      <c r="C168" s="25" t="n">
        <v>1.73</v>
      </c>
      <c r="D168" s="25" t="n">
        <v>1.73</v>
      </c>
      <c r="E168" s="42">
        <f>C168-D168</f>
        <v/>
      </c>
      <c r="F168" s="43">
        <f>C168-C167</f>
        <v/>
      </c>
      <c r="G168" s="43">
        <f>D168-D167</f>
        <v/>
      </c>
    </row>
    <row r="169">
      <c r="A169" s="24" t="n">
        <v>83.33611111111111</v>
      </c>
      <c r="B169" s="28" t="inlineStr">
        <is>
          <t>2000Q4</t>
        </is>
      </c>
      <c r="C169" s="25" t="n">
        <v>1.742333</v>
      </c>
      <c r="D169" s="25" t="n">
        <v>1.742333</v>
      </c>
      <c r="E169" s="42">
        <f>C169-D169</f>
        <v/>
      </c>
      <c r="F169" s="43">
        <f>C169-C168</f>
        <v/>
      </c>
      <c r="G169" s="43">
        <f>D169-D168</f>
        <v/>
      </c>
    </row>
    <row r="170">
      <c r="A170" s="24" t="n">
        <v>83.37569444444445</v>
      </c>
      <c r="B170" s="28" t="inlineStr">
        <is>
          <t>2001Q1</t>
        </is>
      </c>
      <c r="C170" s="25" t="n">
        <v>1.759</v>
      </c>
      <c r="D170" s="25" t="n">
        <v>1.759</v>
      </c>
      <c r="E170" s="42">
        <f>C170-D170</f>
        <v/>
      </c>
      <c r="F170" s="43">
        <f>C170-C169</f>
        <v/>
      </c>
      <c r="G170" s="43">
        <f>D170-D169</f>
        <v/>
      </c>
    </row>
    <row r="171">
      <c r="A171" s="24" t="n">
        <v>83.37638888888888</v>
      </c>
      <c r="B171" s="28" t="inlineStr">
        <is>
          <t>2001Q2</t>
        </is>
      </c>
      <c r="C171" s="25" t="n">
        <v>1.771333</v>
      </c>
      <c r="D171" s="25" t="n">
        <v>1.771333</v>
      </c>
      <c r="E171" s="42">
        <f>C171-D171</f>
        <v/>
      </c>
      <c r="F171" s="43">
        <f>C171-C170</f>
        <v/>
      </c>
      <c r="G171" s="43">
        <f>D171-D170</f>
        <v/>
      </c>
    </row>
    <row r="172">
      <c r="A172" s="24" t="n">
        <v>83.37708333333333</v>
      </c>
      <c r="B172" s="28" t="inlineStr">
        <is>
          <t>2001Q3</t>
        </is>
      </c>
      <c r="C172" s="25" t="n">
        <v>1.776333</v>
      </c>
      <c r="D172" s="25" t="n">
        <v>1.776333</v>
      </c>
      <c r="E172" s="42">
        <f>C172-D172</f>
        <v/>
      </c>
      <c r="F172" s="43">
        <f>C172-C171</f>
        <v/>
      </c>
      <c r="G172" s="43">
        <f>D172-D171</f>
        <v/>
      </c>
    </row>
    <row r="173">
      <c r="A173" s="24" t="n">
        <v>83.37777777777778</v>
      </c>
      <c r="B173" s="28" t="inlineStr">
        <is>
          <t>[Person_8]</t>
        </is>
      </c>
      <c r="C173" s="25" t="n">
        <v>1.775</v>
      </c>
      <c r="D173" s="25" t="n">
        <v>1.775</v>
      </c>
      <c r="E173" s="42">
        <f>C173-D173</f>
        <v/>
      </c>
      <c r="F173" s="43">
        <f>C173-C172</f>
        <v/>
      </c>
      <c r="G173" s="43">
        <f>D173-D172</f>
        <v/>
      </c>
    </row>
    <row r="174">
      <c r="A174" s="24" t="n">
        <v>83.41736111111111</v>
      </c>
      <c r="B174" s="28" t="inlineStr">
        <is>
          <t>2002Q1</t>
        </is>
      </c>
      <c r="C174" s="25" t="n">
        <v>1.780667</v>
      </c>
      <c r="D174" s="25" t="n">
        <v>1.780667</v>
      </c>
      <c r="E174" s="42">
        <f>C174-D174</f>
        <v/>
      </c>
      <c r="F174" s="43">
        <f>C174-C173</f>
        <v/>
      </c>
      <c r="G174" s="43">
        <f>D174-D173</f>
        <v/>
      </c>
    </row>
    <row r="175">
      <c r="A175" s="24" t="n">
        <v>83.41805555555555</v>
      </c>
      <c r="B175" s="28" t="inlineStr">
        <is>
          <t>2002Q2</t>
        </is>
      </c>
      <c r="C175" s="25" t="n">
        <v>1.794667</v>
      </c>
      <c r="D175" s="25" t="n">
        <v>1.794667</v>
      </c>
      <c r="E175" s="42">
        <f>C175-D175</f>
        <v/>
      </c>
      <c r="F175" s="43">
        <f>C175-C174</f>
        <v/>
      </c>
      <c r="G175" s="43">
        <f>D175-D174</f>
        <v/>
      </c>
    </row>
    <row r="176">
      <c r="A176" s="24" t="n">
        <v>83.41875</v>
      </c>
      <c r="B176" s="28" t="inlineStr">
        <is>
          <t>2002Q3</t>
        </is>
      </c>
      <c r="C176" s="25" t="n">
        <v>1.804333</v>
      </c>
      <c r="D176" s="25" t="n">
        <v>1.804333</v>
      </c>
      <c r="E176" s="42">
        <f>C176-D176</f>
        <v/>
      </c>
      <c r="F176" s="43">
        <f>C176-C175</f>
        <v/>
      </c>
      <c r="G176" s="43">
        <f>D176-D175</f>
        <v/>
      </c>
    </row>
    <row r="177">
      <c r="A177" s="24" t="n">
        <v>83.41944444444445</v>
      </c>
      <c r="B177" s="28" t="inlineStr">
        <is>
          <t>2002Q4</t>
        </is>
      </c>
      <c r="C177" s="25" t="n">
        <v>1.815</v>
      </c>
      <c r="D177" s="25" t="n">
        <v>1.815</v>
      </c>
      <c r="E177" s="42">
        <f>C177-D177</f>
        <v/>
      </c>
      <c r="F177" s="43">
        <f>C177-C176</f>
        <v/>
      </c>
      <c r="G177" s="43">
        <f>D177-D176</f>
        <v/>
      </c>
    </row>
    <row r="178">
      <c r="A178" s="24" t="n">
        <v>83.45902777777778</v>
      </c>
      <c r="B178" s="28" t="inlineStr">
        <is>
          <t>2003Q1</t>
        </is>
      </c>
      <c r="C178" s="25" t="n">
        <v>1.833667</v>
      </c>
      <c r="D178" s="25" t="n">
        <v>1.833667</v>
      </c>
      <c r="E178" s="42">
        <f>C178-D178</f>
        <v/>
      </c>
      <c r="F178" s="43">
        <f>C178-C177</f>
        <v/>
      </c>
      <c r="G178" s="43">
        <f>D178-D177</f>
        <v/>
      </c>
    </row>
    <row r="179">
      <c r="A179" s="24" t="n">
        <v>83.45972222222223</v>
      </c>
      <c r="B179" s="28" t="inlineStr">
        <is>
          <t>2003Q2</t>
        </is>
      </c>
      <c r="C179" s="25" t="n">
        <v>1.830667</v>
      </c>
      <c r="D179" s="25" t="n">
        <v>1.830667</v>
      </c>
      <c r="E179" s="42">
        <f>C179-D179</f>
        <v/>
      </c>
      <c r="F179" s="43">
        <f>C179-C178</f>
        <v/>
      </c>
      <c r="G179" s="43">
        <f>D179-D178</f>
        <v/>
      </c>
    </row>
    <row r="180">
      <c r="A180" s="24" t="n">
        <v>83.46041666666666</v>
      </c>
      <c r="B180" s="28" t="inlineStr">
        <is>
          <t>2003Q3</t>
        </is>
      </c>
      <c r="C180" s="25" t="n">
        <v>1.844333</v>
      </c>
      <c r="D180" s="25" t="n">
        <v>1.844333</v>
      </c>
      <c r="E180" s="42">
        <f>C180-D180</f>
        <v/>
      </c>
      <c r="F180" s="43">
        <f>C180-C179</f>
        <v/>
      </c>
      <c r="G180" s="43">
        <f>D180-D179</f>
        <v/>
      </c>
    </row>
    <row r="181">
      <c r="A181" s="24" t="n">
        <v>83.46111111111111</v>
      </c>
      <c r="B181" s="28" t="inlineStr">
        <is>
          <t>2003Q4</t>
        </is>
      </c>
      <c r="C181" s="25" t="n">
        <v>1.851333</v>
      </c>
      <c r="D181" s="25" t="n">
        <v>1.851333</v>
      </c>
      <c r="E181" s="42">
        <f>C181-D181</f>
        <v/>
      </c>
      <c r="F181" s="43">
        <f>C181-C180</f>
        <v/>
      </c>
      <c r="G181" s="43">
        <f>D181-D180</f>
        <v/>
      </c>
    </row>
    <row r="182">
      <c r="A182" s="24" t="n">
        <v>83.50069444444445</v>
      </c>
      <c r="B182" s="28" t="inlineStr">
        <is>
          <t>2004Q1</t>
        </is>
      </c>
      <c r="C182" s="25" t="n">
        <v>1.867</v>
      </c>
      <c r="D182" s="25" t="n">
        <v>1.867</v>
      </c>
      <c r="E182" s="42">
        <f>C182-D182</f>
        <v/>
      </c>
      <c r="F182" s="43">
        <f>C182-C181</f>
        <v/>
      </c>
      <c r="G182" s="43">
        <f>D182-D181</f>
        <v/>
      </c>
    </row>
    <row r="183">
      <c r="A183" s="24" t="n">
        <v>83.50138888888888</v>
      </c>
      <c r="B183" s="28" t="inlineStr">
        <is>
          <t>2004Q2</t>
        </is>
      </c>
      <c r="C183" s="25" t="n">
        <v>1.881667</v>
      </c>
      <c r="D183" s="25" t="n">
        <v>1.881667</v>
      </c>
      <c r="E183" s="42">
        <f>C183-D183</f>
        <v/>
      </c>
      <c r="F183" s="43">
        <f>C183-C182</f>
        <v/>
      </c>
      <c r="G183" s="43">
        <f>D183-D182</f>
        <v/>
      </c>
    </row>
    <row r="184">
      <c r="A184" s="24" t="n">
        <v>83.50208333333333</v>
      </c>
      <c r="B184" s="28" t="inlineStr">
        <is>
          <t>2004Q3</t>
        </is>
      </c>
      <c r="C184" s="25" t="n">
        <v>1.893667</v>
      </c>
      <c r="D184" s="25" t="n">
        <v>1.893667</v>
      </c>
      <c r="E184" s="42">
        <f>C184-D184</f>
        <v/>
      </c>
      <c r="F184" s="43">
        <f>C184-C183</f>
        <v/>
      </c>
      <c r="G184" s="43">
        <f>D184-D183</f>
        <v/>
      </c>
    </row>
    <row r="185">
      <c r="A185" s="24" t="n">
        <v>83.50277777777778</v>
      </c>
      <c r="B185" s="28" t="inlineStr">
        <is>
          <t>2004Q4</t>
        </is>
      </c>
      <c r="C185" s="25" t="n">
        <v>1.914</v>
      </c>
      <c r="D185" s="25" t="n">
        <v>1.914</v>
      </c>
      <c r="E185" s="42">
        <f>C185-D185</f>
        <v/>
      </c>
      <c r="F185" s="43">
        <f>C185-C184</f>
        <v/>
      </c>
      <c r="G185" s="43">
        <f>D185-D184</f>
        <v/>
      </c>
    </row>
    <row r="186">
      <c r="A186" s="24" t="n">
        <v>83.54236111111111</v>
      </c>
      <c r="B186" s="28" t="inlineStr">
        <is>
          <t>2005Q1</t>
        </is>
      </c>
      <c r="C186" s="25" t="n">
        <v>1.923667</v>
      </c>
      <c r="D186" s="25" t="n">
        <v>1.923667</v>
      </c>
      <c r="E186" s="42">
        <f>C186-D186</f>
        <v/>
      </c>
      <c r="F186" s="43">
        <f>C186-C185</f>
        <v/>
      </c>
      <c r="G186" s="43">
        <f>D186-D185</f>
        <v/>
      </c>
    </row>
    <row r="187">
      <c r="A187" s="24" t="n">
        <v>83.54305555555555</v>
      </c>
      <c r="B187" s="28" t="inlineStr">
        <is>
          <t>2005Q2</t>
        </is>
      </c>
      <c r="C187" s="25" t="n">
        <v>1.936667</v>
      </c>
      <c r="D187" s="25" t="n">
        <v>1.936667</v>
      </c>
      <c r="E187" s="42">
        <f>C187-D187</f>
        <v/>
      </c>
      <c r="F187" s="43">
        <f>C187-C186</f>
        <v/>
      </c>
      <c r="G187" s="43">
        <f>D187-D186</f>
        <v/>
      </c>
    </row>
    <row r="188">
      <c r="A188" s="24" t="n">
        <v>83.54375</v>
      </c>
      <c r="B188" s="28" t="inlineStr">
        <is>
          <t>2005Q3</t>
        </is>
      </c>
      <c r="C188" s="25" t="n">
        <v>1.966</v>
      </c>
      <c r="D188" s="25" t="n">
        <v>1.966</v>
      </c>
      <c r="E188" s="42">
        <f>C188-D188</f>
        <v/>
      </c>
      <c r="F188" s="43">
        <f>C188-C187</f>
        <v/>
      </c>
      <c r="G188" s="43">
        <f>D188-D187</f>
        <v/>
      </c>
    </row>
    <row r="189">
      <c r="A189" s="24" t="n">
        <v>83.54444444444445</v>
      </c>
      <c r="B189" s="28" t="inlineStr">
        <is>
          <t>2005Q4</t>
        </is>
      </c>
      <c r="C189" s="25" t="n">
        <v>1.984333</v>
      </c>
      <c r="D189" s="25" t="n">
        <v>1.984333</v>
      </c>
      <c r="E189" s="42">
        <f>C189-D189</f>
        <v/>
      </c>
      <c r="F189" s="43">
        <f>C189-C188</f>
        <v/>
      </c>
      <c r="G189" s="43">
        <f>D189-D188</f>
        <v/>
      </c>
    </row>
    <row r="190">
      <c r="A190" s="24" t="n">
        <v>83.58402777777778</v>
      </c>
      <c r="B190" s="28" t="inlineStr">
        <is>
          <t>2006Q1</t>
        </is>
      </c>
      <c r="C190" s="25" t="n">
        <v>1.994667</v>
      </c>
      <c r="D190" s="25" t="n">
        <v>1.994667</v>
      </c>
      <c r="E190" s="42">
        <f>C190-D190</f>
        <v/>
      </c>
      <c r="F190" s="43">
        <f>C190-C189</f>
        <v/>
      </c>
      <c r="G190" s="43">
        <f>D190-D189</f>
        <v/>
      </c>
    </row>
    <row r="191">
      <c r="A191" s="24" t="n">
        <v>83.58472222222223</v>
      </c>
      <c r="B191" s="28" t="inlineStr">
        <is>
          <t>2006Q2</t>
        </is>
      </c>
      <c r="C191" s="25" t="n">
        <v>2.012667</v>
      </c>
      <c r="D191" s="25" t="n">
        <v>2.012667</v>
      </c>
      <c r="E191" s="42">
        <f>C191-D191</f>
        <v/>
      </c>
      <c r="F191" s="43">
        <f>C191-C190</f>
        <v/>
      </c>
      <c r="G191" s="43">
        <f>D191-D190</f>
        <v/>
      </c>
    </row>
    <row r="192">
      <c r="A192" s="24" t="n">
        <v>83.58541666666666</v>
      </c>
      <c r="B192" s="28" t="inlineStr">
        <is>
          <t>2006Q3</t>
        </is>
      </c>
      <c r="C192" s="25" t="n">
        <v>2.031667</v>
      </c>
      <c r="D192" s="25" t="n">
        <v>2.031667</v>
      </c>
      <c r="E192" s="42">
        <f>C192-D192</f>
        <v/>
      </c>
      <c r="F192" s="43">
        <f>C192-C191</f>
        <v/>
      </c>
      <c r="G192" s="43">
        <f>D192-D191</f>
        <v/>
      </c>
    </row>
    <row r="193">
      <c r="A193" s="24" t="n">
        <v>83.58611111111111</v>
      </c>
      <c r="B193" s="28" t="inlineStr">
        <is>
          <t>2006Q4</t>
        </is>
      </c>
      <c r="C193" s="25" t="n">
        <v>2.023333</v>
      </c>
      <c r="D193" s="25" t="n">
        <v>2.023333</v>
      </c>
      <c r="E193" s="42">
        <f>C193-D193</f>
        <v/>
      </c>
      <c r="F193" s="43">
        <f>C193-C192</f>
        <v/>
      </c>
      <c r="G193" s="43">
        <f>D193-D192</f>
        <v/>
      </c>
    </row>
    <row r="194">
      <c r="A194" s="24" t="n">
        <v>83.62569444444445</v>
      </c>
      <c r="B194" s="28" t="inlineStr">
        <is>
          <t>2007Q1</t>
        </is>
      </c>
      <c r="C194" s="25" t="n">
        <v>2.04317</v>
      </c>
      <c r="D194" s="25" t="n">
        <v>2.04288</v>
      </c>
      <c r="E194" s="42">
        <f>C194-D194</f>
        <v/>
      </c>
      <c r="F194" s="43">
        <f>C194-C193</f>
        <v/>
      </c>
      <c r="G194" s="43">
        <f>D194-D193</f>
        <v/>
      </c>
    </row>
    <row r="195">
      <c r="A195" s="24" t="n">
        <v>83.62638888888888</v>
      </c>
      <c r="B195" s="28" t="inlineStr">
        <is>
          <t>2007Q2</t>
        </is>
      </c>
      <c r="C195" s="25" t="n">
        <v>2.06631</v>
      </c>
      <c r="D195" s="25" t="n">
        <v>2.066617</v>
      </c>
      <c r="E195" s="42">
        <f>C195-D195</f>
        <v/>
      </c>
      <c r="F195" s="43">
        <f>C195-C194</f>
        <v/>
      </c>
      <c r="G195" s="43">
        <f>D195-D194</f>
        <v/>
      </c>
    </row>
    <row r="196">
      <c r="A196" s="24" t="n">
        <v>83.62708333333333</v>
      </c>
      <c r="B196" s="28" t="inlineStr">
        <is>
          <t>2007Q3</t>
        </is>
      </c>
      <c r="C196" s="25" t="n">
        <v>2.07939</v>
      </c>
      <c r="D196" s="25" t="n">
        <v>2.07937</v>
      </c>
      <c r="E196" s="42">
        <f>C196-D196</f>
        <v/>
      </c>
      <c r="F196" s="43">
        <f>C196-C195</f>
        <v/>
      </c>
      <c r="G196" s="43">
        <f>D196-D195</f>
        <v/>
      </c>
    </row>
    <row r="197">
      <c r="A197" s="24" t="n">
        <v>83.62777777777778</v>
      </c>
      <c r="B197" s="28" t="inlineStr">
        <is>
          <t>2007Q4</t>
        </is>
      </c>
      <c r="C197" s="25" t="n">
        <v>2.104897</v>
      </c>
      <c r="D197" s="25" t="n">
        <v>2.104607</v>
      </c>
      <c r="E197" s="42">
        <f>C197-D197</f>
        <v/>
      </c>
      <c r="F197" s="43">
        <f>C197-C196</f>
        <v/>
      </c>
      <c r="G197" s="43">
        <f>D197-D196</f>
        <v/>
      </c>
    </row>
    <row r="198">
      <c r="A198" s="24" t="n">
        <v>83.66736111111111</v>
      </c>
      <c r="B198" s="28" t="inlineStr">
        <is>
          <t>2008Q1</t>
        </is>
      </c>
      <c r="C198" s="25" t="n">
        <v>2.127543</v>
      </c>
      <c r="D198" s="25" t="n">
        <v>2.12776</v>
      </c>
      <c r="E198" s="42">
        <f>C198-D198</f>
        <v/>
      </c>
      <c r="F198" s="43">
        <f>C198-C197</f>
        <v/>
      </c>
      <c r="G198" s="43">
        <f>D198-D197</f>
        <v/>
      </c>
    </row>
    <row r="199">
      <c r="A199" s="24" t="n">
        <v>83.66805555555555</v>
      </c>
      <c r="B199" s="28" t="inlineStr">
        <is>
          <t>2008Q2</t>
        </is>
      </c>
      <c r="C199" s="25" t="n">
        <v>2.15549</v>
      </c>
      <c r="D199" s="25" t="n">
        <v>2.155523</v>
      </c>
      <c r="E199" s="42">
        <f>C199-D199</f>
        <v/>
      </c>
      <c r="F199" s="43">
        <f>C199-C198</f>
        <v/>
      </c>
      <c r="G199" s="43">
        <f>D199-D198</f>
        <v/>
      </c>
      <c r="H199" s="43">
        <f>(SUM(C196:C199))/4</f>
        <v/>
      </c>
      <c r="I199" s="43">
        <f>(SUM(D196:D199))/4</f>
        <v/>
      </c>
    </row>
    <row r="200">
      <c r="A200" s="24" t="n">
        <v>83.66875</v>
      </c>
      <c r="B200" s="28" t="inlineStr">
        <is>
          <t>2008Q3</t>
        </is>
      </c>
      <c r="C200" s="25" t="n">
        <v>2.189037</v>
      </c>
      <c r="D200" s="25" t="n">
        <v>2.189217</v>
      </c>
      <c r="E200" s="42">
        <f>C200-D200</f>
        <v/>
      </c>
      <c r="F200" s="43">
        <f>C200-C199</f>
        <v/>
      </c>
      <c r="G200" s="43">
        <f>D200-D199</f>
        <v/>
      </c>
    </row>
    <row r="201">
      <c r="A201" s="24" t="n">
        <v>83.66944444444445</v>
      </c>
      <c r="B201" s="28" t="inlineStr">
        <is>
          <t>2008Q4</t>
        </is>
      </c>
      <c r="C201" s="25" t="n">
        <v>2.138137</v>
      </c>
      <c r="D201" s="25" t="n">
        <v>2.13753</v>
      </c>
      <c r="E201" s="42">
        <f>C201-D201</f>
        <v/>
      </c>
      <c r="F201" s="43">
        <f>C201-C200</f>
        <v/>
      </c>
      <c r="G201" s="43">
        <f>D201-D200</f>
        <v/>
      </c>
    </row>
    <row r="202">
      <c r="A202" s="24" t="n">
        <v>83.70902777777778</v>
      </c>
      <c r="B202" s="28" t="inlineStr">
        <is>
          <t>2009Q1</t>
        </is>
      </c>
      <c r="C202" s="25" t="n">
        <v>2.124487</v>
      </c>
      <c r="D202" s="25" t="n">
        <v>2.124513</v>
      </c>
      <c r="E202" s="42">
        <f>C202-D202</f>
        <v/>
      </c>
      <c r="F202" s="43">
        <f>C202-C201</f>
        <v/>
      </c>
      <c r="G202" s="43">
        <f>D202-D201</f>
        <v/>
      </c>
    </row>
    <row r="203">
      <c r="A203" s="24" t="n">
        <v>83.70972222222223</v>
      </c>
      <c r="B203" s="28" t="inlineStr">
        <is>
          <t>2009Q2</t>
        </is>
      </c>
      <c r="C203" s="25" t="n">
        <v>2.134753</v>
      </c>
      <c r="D203" s="25" t="n">
        <v>2.13468</v>
      </c>
      <c r="E203" s="42">
        <f>C203-D203</f>
        <v/>
      </c>
      <c r="F203" s="43">
        <f>C203-C202</f>
        <v/>
      </c>
      <c r="G203" s="43">
        <f>D203-D202</f>
        <v/>
      </c>
      <c r="H203" s="43">
        <f>(SUM(C200:C203))/4</f>
        <v/>
      </c>
      <c r="I203" s="43">
        <f>(SUM(D200:D203))/4</f>
        <v/>
      </c>
    </row>
    <row r="204">
      <c r="A204" s="24" t="n">
        <v>83.71041666666666</v>
      </c>
      <c r="B204" s="28" t="inlineStr">
        <is>
          <t>2009Q3</t>
        </is>
      </c>
      <c r="C204" s="25" t="n">
        <v>2.153627</v>
      </c>
      <c r="D204" s="25" t="n">
        <v>2.15419</v>
      </c>
      <c r="E204" s="42">
        <f>C204-D204</f>
        <v/>
      </c>
      <c r="F204" s="43">
        <f>C204-C203</f>
        <v/>
      </c>
      <c r="G204" s="43">
        <f>D204-D203</f>
        <v/>
      </c>
    </row>
    <row r="205">
      <c r="A205" s="24" t="n">
        <v>83.71111111111111</v>
      </c>
      <c r="B205" s="28" t="inlineStr">
        <is>
          <t>2009Q4</t>
        </is>
      </c>
      <c r="C205" s="25" t="n">
        <v>2.16973</v>
      </c>
      <c r="D205" s="25" t="n">
        <v>2.16853</v>
      </c>
      <c r="E205" s="42">
        <f>C205-D205</f>
        <v/>
      </c>
      <c r="F205" s="43">
        <f>C205-C204</f>
        <v/>
      </c>
      <c r="G205" s="43">
        <f>D205-D204</f>
        <v/>
      </c>
    </row>
    <row r="206">
      <c r="A206" s="24" t="n">
        <v>83.75069444444445</v>
      </c>
      <c r="B206" s="28" t="inlineStr">
        <is>
          <t>2010Q1</t>
        </is>
      </c>
      <c r="C206" s="25" t="n">
        <v>2.174353</v>
      </c>
      <c r="D206" s="25" t="n">
        <v>2.175437</v>
      </c>
      <c r="E206" s="42">
        <f>C206-D206</f>
        <v/>
      </c>
      <c r="F206" s="43">
        <f>C206-C205</f>
        <v/>
      </c>
      <c r="G206" s="43">
        <f>D206-D205</f>
        <v/>
      </c>
    </row>
    <row r="207">
      <c r="A207" s="24" t="n">
        <v>83.75138888888888</v>
      </c>
      <c r="B207" s="28" t="inlineStr">
        <is>
          <t>2010Q2</t>
        </is>
      </c>
      <c r="C207" s="25" t="n">
        <v>2.172537</v>
      </c>
      <c r="D207" s="25" t="n">
        <v>2.1727</v>
      </c>
      <c r="E207" s="42">
        <f>C207-D207</f>
        <v/>
      </c>
      <c r="F207" s="43">
        <f>C207-C206</f>
        <v/>
      </c>
      <c r="G207" s="43">
        <f>D207-D206</f>
        <v/>
      </c>
      <c r="H207" s="43">
        <f>(SUM(C204:C207))/4</f>
        <v/>
      </c>
      <c r="I207" s="43">
        <f>(SUM(D204:D207))/4</f>
        <v/>
      </c>
    </row>
    <row r="208">
      <c r="A208" s="24" t="n">
        <v>83.75208333333333</v>
      </c>
      <c r="B208" s="28" t="inlineStr">
        <is>
          <t>2010Q3</t>
        </is>
      </c>
      <c r="C208" s="25" t="n">
        <v>2.18025</v>
      </c>
      <c r="D208" s="25" t="n">
        <v>2.180387</v>
      </c>
      <c r="E208" s="42">
        <f>C208-D208</f>
        <v/>
      </c>
      <c r="F208" s="43">
        <f>C208-C207</f>
        <v/>
      </c>
      <c r="G208" s="43">
        <f>D208-D207</f>
        <v/>
      </c>
    </row>
    <row r="209">
      <c r="A209" s="24" t="n">
        <v>83.75277777777778</v>
      </c>
      <c r="B209" s="28" t="inlineStr">
        <is>
          <t>2010Q4</t>
        </is>
      </c>
      <c r="C209" s="25" t="n">
        <v>2.19625</v>
      </c>
      <c r="D209" s="25" t="n">
        <v>2.194653</v>
      </c>
      <c r="E209" s="42">
        <f>C209-D209</f>
        <v/>
      </c>
      <c r="F209" s="43">
        <f>C209-C208</f>
        <v/>
      </c>
      <c r="G209" s="43">
        <f>D209-D208</f>
        <v/>
      </c>
    </row>
    <row r="210">
      <c r="A210" s="24" t="n">
        <v>83.79236111111111</v>
      </c>
      <c r="B210" s="28" t="inlineStr">
        <is>
          <t>2011Q1</t>
        </is>
      </c>
      <c r="C210" s="25" t="n">
        <v>2.22079</v>
      </c>
      <c r="D210" s="25" t="n">
        <v>2.22274</v>
      </c>
      <c r="E210" s="42">
        <f>C210-D210</f>
        <v/>
      </c>
      <c r="F210" s="43">
        <f>C210-C209</f>
        <v/>
      </c>
      <c r="G210" s="43">
        <f>D210-D209</f>
        <v/>
      </c>
    </row>
    <row r="211">
      <c r="A211" s="24" t="n">
        <v>83.79305555555555</v>
      </c>
      <c r="B211" s="28" t="inlineStr">
        <is>
          <t>2011Q2</t>
        </is>
      </c>
      <c r="C211" s="25" t="n">
        <v>2.245003</v>
      </c>
      <c r="D211" s="25" t="n">
        <v>2.245137</v>
      </c>
      <c r="E211" s="42">
        <f>C211-D211</f>
        <v/>
      </c>
      <c r="F211" s="43">
        <f>C211-C210</f>
        <v/>
      </c>
      <c r="G211" s="43">
        <f>D211-D210</f>
        <v/>
      </c>
      <c r="H211" s="43">
        <f>(SUM(C208:C211))/4</f>
        <v/>
      </c>
      <c r="I211" s="43">
        <f>(SUM(D208:D211))/4</f>
        <v/>
      </c>
    </row>
    <row r="212">
      <c r="A212" s="24" t="n">
        <v>83.79375</v>
      </c>
      <c r="B212" s="28" t="inlineStr">
        <is>
          <t>2011Q3</t>
        </is>
      </c>
      <c r="C212" s="25" t="n">
        <v>2.26217</v>
      </c>
      <c r="D212" s="25" t="n">
        <v>2.26216</v>
      </c>
      <c r="E212" s="42">
        <f>C212-D212</f>
        <v/>
      </c>
      <c r="F212" s="43">
        <f>C212-C211</f>
        <v/>
      </c>
      <c r="G212" s="43">
        <f>D212-D211</f>
        <v/>
      </c>
    </row>
    <row r="213">
      <c r="A213" s="24" t="n">
        <v>83.79444444444445</v>
      </c>
      <c r="B213" s="28" t="inlineStr">
        <is>
          <t>2011Q4</t>
        </is>
      </c>
      <c r="C213" s="25" t="n">
        <v>2.269503</v>
      </c>
      <c r="D213" s="25" t="n">
        <v>2.267652</v>
      </c>
      <c r="E213" s="42">
        <f>C213-D213</f>
        <v/>
      </c>
      <c r="F213" s="43">
        <f>C213-C212</f>
        <v/>
      </c>
      <c r="G213" s="43">
        <f>D213-D212</f>
        <v/>
      </c>
    </row>
    <row r="214">
      <c r="A214" s="24" t="n">
        <v>83.83402777777778</v>
      </c>
      <c r="B214" s="28" t="inlineStr">
        <is>
          <t>2012Q1</t>
        </is>
      </c>
      <c r="C214" s="25" t="n">
        <v>2.283453</v>
      </c>
      <c r="D214" s="25" t="n">
        <v>2.272871</v>
      </c>
      <c r="E214" s="42">
        <f>C214-D214</f>
        <v/>
      </c>
      <c r="F214" s="43">
        <f>C214-C213</f>
        <v/>
      </c>
      <c r="G214" s="43">
        <f>D214-D213</f>
        <v/>
      </c>
    </row>
    <row r="215">
      <c r="A215" s="24" t="n">
        <v>83.83472222222223</v>
      </c>
      <c r="B215" s="28" t="inlineStr">
        <is>
          <t>2012Q2</t>
        </is>
      </c>
      <c r="C215" s="25" t="n">
        <v>2.286697</v>
      </c>
      <c r="D215" s="25" t="n">
        <v>2.275018</v>
      </c>
      <c r="E215" s="42">
        <f>C215-D215</f>
        <v/>
      </c>
      <c r="F215" s="43">
        <f>C215-C214</f>
        <v/>
      </c>
      <c r="G215" s="43">
        <f>D215-D214</f>
        <v/>
      </c>
    </row>
    <row r="216">
      <c r="A216" s="24" t="n">
        <v>83.83541666666666</v>
      </c>
      <c r="B216" s="28" t="inlineStr">
        <is>
          <t>2012Q3</t>
        </is>
      </c>
      <c r="C216" s="25" t="n">
        <v>2.285411</v>
      </c>
      <c r="D216" s="25" t="n">
        <v>2.28782</v>
      </c>
      <c r="E216" s="42">
        <f>C216-D216</f>
        <v/>
      </c>
      <c r="F216" s="43">
        <f>C216-C215</f>
        <v/>
      </c>
      <c r="G216" s="43">
        <f>D216-D215</f>
        <v/>
      </c>
    </row>
    <row r="217">
      <c r="A217" s="24" t="n">
        <v>83.83611111111111</v>
      </c>
      <c r="B217" s="28" t="inlineStr">
        <is>
          <t>2012Q4</t>
        </is>
      </c>
      <c r="C217" s="25" t="n">
        <v>2.293216</v>
      </c>
      <c r="D217" s="25" t="n">
        <v>2.296079</v>
      </c>
      <c r="E217" s="42">
        <f>C217-D217</f>
        <v/>
      </c>
      <c r="F217" s="43">
        <f>C217-C216</f>
        <v/>
      </c>
      <c r="G217" s="43">
        <f>D217-D216</f>
        <v/>
      </c>
    </row>
    <row r="218">
      <c r="A218" s="24" t="n">
        <v>83.87569444444445</v>
      </c>
      <c r="B218" s="28" t="inlineStr">
        <is>
          <t>2013Q1</t>
        </is>
      </c>
      <c r="C218" s="25" t="n">
        <v>2.301574</v>
      </c>
      <c r="D218" s="25" t="n">
        <v>2.306713</v>
      </c>
      <c r="E218" s="42">
        <f>C218-D218</f>
        <v/>
      </c>
      <c r="F218" s="43">
        <f>C218-C217</f>
        <v/>
      </c>
      <c r="G218" s="43">
        <f>D218-D217</f>
        <v/>
      </c>
    </row>
    <row r="219">
      <c r="A219" s="24" t="n">
        <v>83.87638888888888</v>
      </c>
      <c r="B219" s="28" t="inlineStr">
        <is>
          <t>2013Q2</t>
        </is>
      </c>
      <c r="C219" s="25" t="n">
        <v>2.308332</v>
      </c>
      <c r="D219" s="25" t="n">
        <v>2.318653</v>
      </c>
      <c r="E219" s="42">
        <f>C219-D219</f>
        <v/>
      </c>
      <c r="F219" s="43">
        <f>C219-C218</f>
        <v/>
      </c>
      <c r="G219" s="43">
        <f>D219-D218</f>
        <v/>
      </c>
    </row>
    <row r="220">
      <c r="A220" s="24" t="n">
        <v>83.87708333333333</v>
      </c>
      <c r="B220" s="28" t="inlineStr">
        <is>
          <t>2013Q3</t>
        </is>
      </c>
      <c r="C220" s="25" t="n">
        <v>2.321753</v>
      </c>
      <c r="D220" s="25" t="n">
        <v>2.330801</v>
      </c>
      <c r="E220" s="42">
        <f>C220-D220</f>
        <v/>
      </c>
      <c r="F220" s="43">
        <f>C220-C219</f>
        <v/>
      </c>
      <c r="G220" s="43">
        <f>D220-D219</f>
        <v/>
      </c>
    </row>
    <row r="221">
      <c r="A221" s="24" t="n">
        <v>83.87777777777778</v>
      </c>
      <c r="B221" s="28" t="inlineStr">
        <is>
          <t>2013Q4</t>
        </is>
      </c>
      <c r="C221" s="25" t="n">
        <v>2.335328</v>
      </c>
      <c r="D221" s="25" t="n">
        <v>2.342539</v>
      </c>
      <c r="E221" s="42">
        <f>C221-D221</f>
        <v/>
      </c>
      <c r="F221" s="43">
        <f>C221-C220</f>
        <v/>
      </c>
      <c r="G221" s="43">
        <f>D221-D220</f>
        <v/>
      </c>
    </row>
    <row r="222">
      <c r="A222" s="24" t="n">
        <v>83.91736111111111</v>
      </c>
      <c r="B222" s="28" t="inlineStr">
        <is>
          <t>2014Q1</t>
        </is>
      </c>
      <c r="C222" s="25" t="n">
        <v>2.350866</v>
      </c>
      <c r="D222" s="25" t="n">
        <v>2.353455</v>
      </c>
      <c r="E222" s="42">
        <f>C222-D222</f>
        <v/>
      </c>
      <c r="F222" s="43">
        <f>C222-C221</f>
        <v/>
      </c>
      <c r="G222" s="43">
        <f>D222-D221</f>
        <v/>
      </c>
    </row>
    <row r="223">
      <c r="A223" s="24" t="n">
        <v>83.91805555555555</v>
      </c>
      <c r="B223" s="28" t="inlineStr">
        <is>
          <t>2014Q2</t>
        </is>
      </c>
      <c r="C223" s="25" t="n">
        <v>2.366506</v>
      </c>
      <c r="D223" s="25" t="n">
        <v>2.365486</v>
      </c>
      <c r="E223" s="42">
        <f>C223-D223</f>
        <v/>
      </c>
      <c r="F223" s="43">
        <f>C223-C222</f>
        <v/>
      </c>
      <c r="G223" s="43">
        <f>D223-D222</f>
        <v/>
      </c>
    </row>
    <row r="224">
      <c r="A224" s="24" t="n">
        <v>83.91875</v>
      </c>
      <c r="B224" s="28" t="inlineStr">
        <is>
          <t>2014Q3</t>
        </is>
      </c>
      <c r="C224" s="25" t="n">
        <v>2.380039</v>
      </c>
      <c r="D224" s="25" t="n">
        <v>2.377363</v>
      </c>
      <c r="E224" s="42">
        <f>C224-D224</f>
        <v/>
      </c>
      <c r="F224" s="43">
        <f>C224-C223</f>
        <v/>
      </c>
      <c r="G224" s="43">
        <f>D224-D223</f>
        <v/>
      </c>
    </row>
    <row r="225">
      <c r="A225" s="24" t="n">
        <v>83.91944444444445</v>
      </c>
      <c r="B225" s="28" t="inlineStr">
        <is>
          <t>2014Q4</t>
        </is>
      </c>
      <c r="C225" s="25" t="n">
        <v>2.3906</v>
      </c>
      <c r="D225" s="25" t="n">
        <v>2.3897</v>
      </c>
      <c r="E225" s="42">
        <f>C225-D225</f>
        <v/>
      </c>
      <c r="F225" s="43">
        <f>C225-C224</f>
        <v/>
      </c>
      <c r="G225" s="43">
        <f>D225-D224</f>
        <v/>
      </c>
    </row>
    <row r="226">
      <c r="A226" s="24" t="n">
        <v>83.95902777777778</v>
      </c>
      <c r="B226" s="28" t="inlineStr">
        <is>
          <t>2015Q1</t>
        </is>
      </c>
      <c r="C226" s="25" t="n">
        <v>2.402466</v>
      </c>
      <c r="D226" s="25" t="n">
        <v>2.4022</v>
      </c>
      <c r="E226" s="42">
        <f>C226-D226</f>
        <v/>
      </c>
      <c r="F226" s="43">
        <f>C226-C225</f>
        <v/>
      </c>
      <c r="G226" s="43">
        <f>D226-D225</f>
        <v/>
      </c>
    </row>
    <row r="227">
      <c r="A227" s="24" t="n">
        <v>83.95972222222223</v>
      </c>
      <c r="B227" s="28" t="inlineStr">
        <is>
          <t>2015Q2</t>
        </is>
      </c>
      <c r="C227" s="25" t="n">
        <v>2.414209</v>
      </c>
      <c r="D227" s="25" t="n">
        <v>2.413428</v>
      </c>
      <c r="E227" s="42">
        <f>C227-D227</f>
        <v/>
      </c>
      <c r="F227" s="43">
        <f>C227-C226</f>
        <v/>
      </c>
      <c r="G227" s="43">
        <f>D227-D226</f>
        <v/>
      </c>
    </row>
    <row r="228">
      <c r="A228" s="24" t="n">
        <v>83.96041666666666</v>
      </c>
      <c r="B228" s="28" t="inlineStr">
        <is>
          <t>2015Q3</t>
        </is>
      </c>
      <c r="C228" s="25" t="n">
        <v>2.425851</v>
      </c>
      <c r="D228" s="25" t="n">
        <v>2.424846</v>
      </c>
      <c r="E228" s="42">
        <f>C228-D228</f>
        <v/>
      </c>
      <c r="F228" s="43">
        <f>C228-C227</f>
        <v/>
      </c>
      <c r="G228" s="43">
        <f>D228-D227</f>
        <v/>
      </c>
    </row>
    <row r="229">
      <c r="A229" s="24" t="n">
        <v>83.96111111111111</v>
      </c>
      <c r="B229" s="28" t="inlineStr">
        <is>
          <t>2015Q4</t>
        </is>
      </c>
      <c r="C229" s="25" t="n">
        <v>2.437073</v>
      </c>
      <c r="D229" s="25" t="n">
        <v>2.436275</v>
      </c>
      <c r="E229" s="42">
        <f>C229-D229</f>
        <v/>
      </c>
      <c r="F229" s="43">
        <f>C229-C228</f>
        <v/>
      </c>
      <c r="G229" s="43">
        <f>D229-D228</f>
        <v/>
      </c>
    </row>
    <row r="230">
      <c r="A230" s="24" t="n">
        <v>84.00069444444445</v>
      </c>
      <c r="B230" s="28" t="inlineStr">
        <is>
          <t>2016Q1</t>
        </is>
      </c>
      <c r="C230" s="25" t="n">
        <v>2.447769</v>
      </c>
      <c r="D230" s="25" t="n">
        <v>2.447864</v>
      </c>
      <c r="E230" s="42">
        <f>C230-D230</f>
        <v/>
      </c>
      <c r="F230" s="43">
        <f>C230-C229</f>
        <v/>
      </c>
      <c r="G230" s="43">
        <f>D230-D229</f>
        <v/>
      </c>
    </row>
    <row r="231">
      <c r="A231" s="24" t="n">
        <v>84.00138888888888</v>
      </c>
      <c r="B231" s="28" t="inlineStr">
        <is>
          <t>2016Q2</t>
        </is>
      </c>
      <c r="C231" s="25" t="n">
        <v>2.458114</v>
      </c>
      <c r="D231" s="25" t="n">
        <v>2.459387</v>
      </c>
      <c r="E231" s="42">
        <f>C231-D231</f>
        <v/>
      </c>
      <c r="F231" s="43">
        <f>C231-C230</f>
        <v/>
      </c>
      <c r="G231" s="43">
        <f>D231-D230</f>
        <v/>
      </c>
    </row>
    <row r="232">
      <c r="A232" s="24" t="n">
        <v>84.00208333333333</v>
      </c>
      <c r="B232" s="28" t="inlineStr">
        <is>
          <t>2016Q3</t>
        </is>
      </c>
      <c r="C232" s="25" t="n">
        <v>2.468058</v>
      </c>
      <c r="D232" s="25" t="n">
        <v>2.471012</v>
      </c>
      <c r="E232" s="42">
        <f>C232-D232</f>
        <v/>
      </c>
      <c r="F232" s="43">
        <f>C232-C231</f>
        <v/>
      </c>
      <c r="G232" s="43">
        <f>D232-D231</f>
        <v/>
      </c>
    </row>
    <row r="233">
      <c r="A233" s="24" t="n">
        <v>84.00277777777778</v>
      </c>
      <c r="B233" s="28" t="inlineStr">
        <is>
          <t>2016Q4</t>
        </is>
      </c>
      <c r="C233" s="25" t="n">
        <v>2.477882</v>
      </c>
      <c r="D233" s="25" t="n">
        <v>2.482428</v>
      </c>
      <c r="E233" s="42">
        <f>C233-D233</f>
        <v/>
      </c>
      <c r="F233" s="43">
        <f>C233-C232</f>
        <v/>
      </c>
      <c r="G233" s="43">
        <f>D233-D232</f>
        <v/>
      </c>
    </row>
    <row r="234">
      <c r="B234" s="27" t="inlineStr">
        <is>
          <t>2017Q1</t>
        </is>
      </c>
      <c r="C234" s="23" t="n">
        <v>2.488213</v>
      </c>
      <c r="D234" s="23" t="n">
        <v>2.493887</v>
      </c>
      <c r="E234" s="42">
        <f>C234-D234</f>
        <v/>
      </c>
      <c r="F234" s="43">
        <f>C234-C233</f>
        <v/>
      </c>
      <c r="G234" s="43">
        <f>D234-D233</f>
        <v/>
      </c>
    </row>
    <row r="235">
      <c r="B235" s="27" t="inlineStr">
        <is>
          <t>2017Q2</t>
        </is>
      </c>
      <c r="C235" s="23" t="n">
        <v>2.498003</v>
      </c>
      <c r="D235" s="23" t="n">
        <v>2.504188</v>
      </c>
      <c r="E235" s="42">
        <f>C235-D235</f>
        <v/>
      </c>
      <c r="F235" s="43">
        <f>C235-C234</f>
        <v/>
      </c>
      <c r="G235" s="43">
        <f>D235-D234</f>
        <v/>
      </c>
    </row>
    <row r="236">
      <c r="B236" s="27" t="inlineStr">
        <is>
          <t>2017Q3</t>
        </is>
      </c>
      <c r="C236" s="23" t="n">
        <v>2.507966</v>
      </c>
      <c r="D236" s="23" t="n">
        <v>2.514401</v>
      </c>
      <c r="E236" s="42">
        <f>C236-D236</f>
        <v/>
      </c>
      <c r="F236" s="43">
        <f>C236-C235</f>
        <v/>
      </c>
      <c r="G236" s="43">
        <f>D236-D235</f>
        <v/>
      </c>
    </row>
    <row r="237">
      <c r="B237" s="27" t="inlineStr">
        <is>
          <t>2017Q4</t>
        </is>
      </c>
      <c r="C237" s="23" t="n">
        <v>2.518264</v>
      </c>
      <c r="D237" s="23" t="n">
        <v>2.524017</v>
      </c>
      <c r="E237" s="42">
        <f>C237-D237</f>
        <v/>
      </c>
      <c r="F237" s="43">
        <f>C237-C236</f>
        <v/>
      </c>
      <c r="G237" s="43">
        <f>D237-D236</f>
        <v/>
      </c>
    </row>
    <row r="238">
      <c r="B238" s="27" t="inlineStr">
        <is>
          <t>2018Q1</t>
        </is>
      </c>
      <c r="C238" s="23" t="n">
        <v>2.530389</v>
      </c>
      <c r="D238" s="23" t="n">
        <v>2.536165</v>
      </c>
      <c r="E238" s="42">
        <f>C238-D238</f>
        <v/>
      </c>
      <c r="F238" s="43">
        <f>C238-C237</f>
        <v/>
      </c>
      <c r="G238" s="43">
        <f>D238-D237</f>
        <v/>
      </c>
    </row>
    <row r="239">
      <c r="B239" s="27" t="inlineStr">
        <is>
          <t>2018Q2</t>
        </is>
      </c>
      <c r="C239" s="23" t="n">
        <v>2.541152</v>
      </c>
      <c r="D239" s="23" t="n">
        <v>2.54793</v>
      </c>
      <c r="E239" s="42">
        <f>C239-D239</f>
        <v/>
      </c>
      <c r="F239" s="43">
        <f>C239-C238</f>
        <v/>
      </c>
      <c r="G239" s="43">
        <f>D239-D238</f>
        <v/>
      </c>
    </row>
    <row r="240">
      <c r="B240" s="27" t="inlineStr">
        <is>
          <t>2018Q3</t>
        </is>
      </c>
      <c r="C240" s="23" t="n">
        <v>2.552185</v>
      </c>
      <c r="D240" s="23" t="n">
        <v>2.560056</v>
      </c>
      <c r="E240" s="42">
        <f>C240-D240</f>
        <v/>
      </c>
      <c r="F240" s="43">
        <f>C240-C239</f>
        <v/>
      </c>
      <c r="G240" s="43">
        <f>D240-D239</f>
        <v/>
      </c>
    </row>
    <row r="241">
      <c r="B241" s="27" t="inlineStr">
        <is>
          <t>2018Q4</t>
        </is>
      </c>
      <c r="C241" s="23" t="n">
        <v>2.56261</v>
      </c>
      <c r="D241" s="23" t="n">
        <v>2.571071</v>
      </c>
      <c r="E241" s="42">
        <f>C241-D241</f>
        <v/>
      </c>
      <c r="F241" s="43">
        <f>C241-C240</f>
        <v/>
      </c>
      <c r="G241" s="43">
        <f>D241-D240</f>
        <v/>
      </c>
    </row>
    <row r="242">
      <c r="B242" s="27" t="inlineStr">
        <is>
          <t>2019Q1</t>
        </is>
      </c>
      <c r="C242" s="23" t="n">
        <v>2.57404</v>
      </c>
      <c r="D242" s="23" t="n">
        <v>2.58238</v>
      </c>
      <c r="E242" s="42">
        <f>C242-D242</f>
        <v/>
      </c>
      <c r="F242" s="43">
        <f>C242-C241</f>
        <v/>
      </c>
      <c r="G242" s="43">
        <f>D242-D241</f>
        <v/>
      </c>
    </row>
    <row r="243">
      <c r="B243" s="27" t="inlineStr">
        <is>
          <t>2019Q2</t>
        </is>
      </c>
      <c r="C243" s="23" t="n">
        <v>2.584514</v>
      </c>
      <c r="D243" s="23" t="n">
        <v>2.592352</v>
      </c>
      <c r="E243" s="42">
        <f>C243-D243</f>
        <v/>
      </c>
      <c r="F243" s="43">
        <f>C243-C242</f>
        <v/>
      </c>
      <c r="G243" s="43">
        <f>D243-D242</f>
        <v/>
      </c>
    </row>
    <row r="244">
      <c r="B244" s="27" t="inlineStr">
        <is>
          <t>2019Q3</t>
        </is>
      </c>
      <c r="C244" s="23" t="n">
        <v>2.595031</v>
      </c>
      <c r="D244" s="23" t="n">
        <v>2.602468</v>
      </c>
      <c r="E244" s="42">
        <f>C244-D244</f>
        <v/>
      </c>
      <c r="F244" s="43">
        <f>C244-C243</f>
        <v/>
      </c>
      <c r="G244" s="43">
        <f>D244-D243</f>
        <v/>
      </c>
    </row>
    <row r="245">
      <c r="B245" s="27" t="inlineStr">
        <is>
          <t>2019Q4</t>
        </is>
      </c>
      <c r="C245" s="23" t="n">
        <v>2.605791</v>
      </c>
      <c r="D245" s="23" t="n">
        <v>2.612422</v>
      </c>
      <c r="E245" s="42">
        <f>C245-D245</f>
        <v/>
      </c>
      <c r="F245" s="43">
        <f>C245-C244</f>
        <v/>
      </c>
      <c r="G245" s="43">
        <f>D245-D244</f>
        <v/>
      </c>
    </row>
    <row r="246">
      <c r="B246" s="27" t="inlineStr">
        <is>
          <t>2020Q1</t>
        </is>
      </c>
      <c r="C246" s="23" t="n">
        <v>2.617143</v>
      </c>
      <c r="D246" s="23" t="n">
        <v>2.623905</v>
      </c>
      <c r="E246" s="42">
        <f>C246-D246</f>
        <v/>
      </c>
      <c r="F246" s="43">
        <f>C246-C245</f>
        <v/>
      </c>
      <c r="G246" s="43">
        <f>D246-D245</f>
        <v/>
      </c>
    </row>
    <row r="247">
      <c r="B247" s="27" t="inlineStr">
        <is>
          <t>2020Q2</t>
        </is>
      </c>
      <c r="C247" s="23" t="n">
        <v>2.627373</v>
      </c>
      <c r="D247" s="23" t="n">
        <v>2.634832</v>
      </c>
      <c r="E247" s="42">
        <f>C247-D247</f>
        <v/>
      </c>
      <c r="F247" s="43">
        <f>C247-C246</f>
        <v/>
      </c>
      <c r="G247" s="43">
        <f>D247-D246</f>
        <v/>
      </c>
    </row>
    <row r="248">
      <c r="B248" s="27" t="inlineStr">
        <is>
          <t>2020Q3</t>
        </is>
      </c>
      <c r="C248" s="23" t="n">
        <v>2.639292</v>
      </c>
      <c r="D248" s="23" t="n">
        <v>2.645912</v>
      </c>
      <c r="E248" s="42">
        <f>C248-D248</f>
        <v/>
      </c>
      <c r="F248" s="43">
        <f>C248-C247</f>
        <v/>
      </c>
      <c r="G248" s="43">
        <f>D248-D247</f>
        <v/>
      </c>
    </row>
    <row r="249">
      <c r="B249" s="27" t="inlineStr">
        <is>
          <t>2020Q4</t>
        </is>
      </c>
      <c r="C249" s="23" t="n">
        <v>2.652716</v>
      </c>
      <c r="D249" s="23" t="n">
        <v>2.65724</v>
      </c>
      <c r="E249" s="42">
        <f>C249-D249</f>
        <v/>
      </c>
      <c r="F249" s="43">
        <f>C249-C248</f>
        <v/>
      </c>
      <c r="G249" s="43">
        <f>D249-D248</f>
        <v/>
      </c>
    </row>
    <row r="250">
      <c r="B250" s="27" t="inlineStr">
        <is>
          <t>2021Q1</t>
        </is>
      </c>
      <c r="C250" s="23" t="n">
        <v>2.666496</v>
      </c>
      <c r="D250" s="23" t="n">
        <v>2.671015</v>
      </c>
      <c r="E250" s="42">
        <f>C250-D250</f>
        <v/>
      </c>
      <c r="F250" s="43">
        <f>C250-C249</f>
        <v/>
      </c>
      <c r="G250" s="43">
        <f>D250-D249</f>
        <v/>
      </c>
    </row>
    <row r="251">
      <c r="B251" s="27" t="inlineStr">
        <is>
          <t>2021Q2</t>
        </is>
      </c>
      <c r="C251" s="23" t="n">
        <v>2.680403</v>
      </c>
      <c r="D251" s="23" t="n">
        <v>2.685947</v>
      </c>
      <c r="E251" s="42">
        <f>C251-D251</f>
        <v/>
      </c>
      <c r="F251" s="43">
        <f>C251-C250</f>
        <v/>
      </c>
      <c r="G251" s="43">
        <f>D251-D250</f>
        <v/>
      </c>
    </row>
    <row r="252">
      <c r="B252" s="27" t="inlineStr">
        <is>
          <t>2021Q3</t>
        </is>
      </c>
      <c r="C252" s="23" t="n">
        <v>2.694528</v>
      </c>
      <c r="D252" s="23" t="n">
        <v>2.700996</v>
      </c>
      <c r="E252" s="42">
        <f>C252-D252</f>
        <v/>
      </c>
      <c r="F252" s="43">
        <f>C252-C251</f>
        <v/>
      </c>
      <c r="G252" s="43">
        <f>D252-D251</f>
        <v/>
      </c>
    </row>
    <row r="253">
      <c r="B253" s="27" t="inlineStr">
        <is>
          <t>2021Q4</t>
        </is>
      </c>
      <c r="C253" s="23" t="n">
        <v>2.708918</v>
      </c>
      <c r="D253" s="23" t="n">
        <v>2.715821</v>
      </c>
      <c r="E253" s="42">
        <f>C253-D253</f>
        <v/>
      </c>
      <c r="F253" s="43">
        <f>C253-C252</f>
        <v/>
      </c>
      <c r="G253" s="43">
        <f>D253-D252</f>
        <v/>
      </c>
    </row>
  </sheetData>
  <printOptions gridLine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dcfl</dc:creator>
  <dcterms:created xsi:type="dcterms:W3CDTF">2003-04-02T16:07:23Z</dcterms:created>
  <dcterms:modified xsi:type="dcterms:W3CDTF">2025-09-29T19:58:10Z</dcterms:modified>
  <cp:lastModifiedBy>Kostelecky, Teri</cp:lastModifiedBy>
  <cp:lastPrinted>2012-07-18T16:11:43Z</cp:lastPrinted>
</cp:coreProperties>
</file>