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20" yWindow="105" windowWidth="14175" windowHeight="8790" tabRatio="600" firstSheet="1" activeTab="1" autoFilterDateGrouping="1"/>
  </bookViews>
  <sheets>
    <sheet name="Jan 01 Est" sheetId="1" state="visible" r:id="rId1"/>
    <sheet name="Feb 01 Est" sheetId="2" state="visible" r:id="rId2"/>
  </sheets>
  <definedNames>
    <definedName name="Summary">'Feb 01 Est'!$AK$105:$AP$121</definedName>
    <definedName name="_xlnm.Print_Area" localSheetId="0">'Jan 01 Est'!$A$1:$AQ$104</definedName>
    <definedName name="_xlnm.Print_Area" localSheetId="1">'Feb 01 Est'!$A$1:$AQ$122</definedName>
  </definedNames>
  <calcPr calcId="152511" fullCalcOnLoad="1"/>
</workbook>
</file>

<file path=xl/styles.xml><?xml version="1.0" encoding="utf-8"?>
<styleSheet xmlns="http://schemas.openxmlformats.org/spreadsheetml/2006/main">
  <numFmts count="6">
    <numFmt numFmtId="164" formatCode="_(* #,##0_);_(* \(#,##0\);_(* &quot;-&quot;??_);_(@_)"/>
    <numFmt numFmtId="165" formatCode="_(* #,##0.000_);_(* \(#,##0.000\);_(* &quot;-&quot;??_);_(@_)"/>
    <numFmt numFmtId="166" formatCode="_(* #,##0.0000_);_(* \(#,##0.0000\);_(* &quot;-&quot;??_);_(@_)"/>
    <numFmt numFmtId="167" formatCode="_(* #,##0.0_);_(* \(#,##0.0\);_(* &quot;-&quot;??_);_(@_)"/>
    <numFmt numFmtId="168" formatCode="0.0%"/>
    <numFmt numFmtId="169" formatCode="m/d"/>
  </numFmts>
  <fonts count="9">
    <font>
      <name val="Arial"/>
      <sz val="10"/>
    </font>
    <font>
      <name val="Arial"/>
      <sz val="10"/>
    </font>
    <font>
      <name val="Arial"/>
      <family val="2"/>
      <b val="1"/>
      <sz val="10"/>
    </font>
    <font>
      <name val="Arial"/>
      <family val="2"/>
      <b val="1"/>
      <sz val="8"/>
    </font>
    <font>
      <name val="Arial"/>
      <family val="2"/>
      <sz val="8"/>
    </font>
    <font>
      <name val="Arial"/>
      <family val="2"/>
      <b val="1"/>
      <color indexed="10"/>
      <sz val="10"/>
    </font>
    <font>
      <name val="Arial"/>
      <family val="2"/>
      <b val="1"/>
      <color indexed="10"/>
      <sz val="8"/>
    </font>
    <font>
      <name val="Arial"/>
      <family val="2"/>
      <color indexed="10"/>
      <sz val="8"/>
    </font>
    <font>
      <name val="Arial"/>
      <family val="2"/>
      <sz val="10"/>
    </font>
  </fonts>
  <fills count="10">
    <fill>
      <patternFill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1" fillId="0" borderId="0"/>
    <xf numFmtId="43" fontId="1" fillId="0" borderId="0"/>
    <xf numFmtId="9" fontId="1" fillId="0" borderId="0"/>
  </cellStyleXfs>
  <cellXfs count="144">
    <xf numFmtId="0" fontId="0" fillId="0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3" fillId="0" borderId="0" pivotButton="0" quotePrefix="1" xfId="0"/>
    <xf numFmtId="0" fontId="3" fillId="0" borderId="0" pivotButton="0" quotePrefix="0" xfId="0"/>
    <xf numFmtId="0" fontId="3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164" fontId="4" fillId="0" borderId="0" pivotButton="0" quotePrefix="0" xfId="1"/>
    <xf numFmtId="165" fontId="4" fillId="0" borderId="0" pivotButton="0" quotePrefix="0" xfId="1"/>
    <xf numFmtId="43" fontId="4" fillId="0" borderId="0" pivotButton="0" quotePrefix="0" xfId="1"/>
    <xf numFmtId="166" fontId="4" fillId="0" borderId="0" pivotButton="0" quotePrefix="0" xfId="1"/>
    <xf numFmtId="43" fontId="4" fillId="0" borderId="0" pivotButton="0" quotePrefix="0" xfId="1"/>
    <xf numFmtId="164" fontId="4" fillId="0" borderId="0" pivotButton="0" quotePrefix="0" xfId="0"/>
    <xf numFmtId="43" fontId="4" fillId="0" borderId="0" pivotButton="0" quotePrefix="0" xfId="0"/>
    <xf numFmtId="167" fontId="4" fillId="0" borderId="0" pivotButton="0" quotePrefix="0" xfId="1"/>
    <xf numFmtId="0" fontId="3" fillId="0" borderId="0" applyAlignment="1" pivotButton="0" quotePrefix="0" xfId="0">
      <alignment horizontal="center"/>
    </xf>
    <xf numFmtId="164" fontId="3" fillId="0" borderId="0" pivotButton="0" quotePrefix="0" xfId="0"/>
    <xf numFmtId="43" fontId="3" fillId="0" borderId="0" pivotButton="0" quotePrefix="0" xfId="0"/>
    <xf numFmtId="164" fontId="3" fillId="2" borderId="0" pivotButton="0" quotePrefix="0" xfId="0"/>
    <xf numFmtId="43" fontId="3" fillId="2" borderId="0" pivotButton="0" quotePrefix="0" xfId="0"/>
    <xf numFmtId="43" fontId="3" fillId="0" borderId="0" applyAlignment="1" pivotButton="0" quotePrefix="0" xfId="1">
      <alignment horizontal="right"/>
    </xf>
    <xf numFmtId="43" fontId="4" fillId="0" borderId="0" pivotButton="0" quotePrefix="0" xfId="1"/>
    <xf numFmtId="43" fontId="4" fillId="0" borderId="0" applyAlignment="1" pivotButton="0" quotePrefix="0" xfId="1">
      <alignment horizontal="center"/>
    </xf>
    <xf numFmtId="0" fontId="4" fillId="0" borderId="0" pivotButton="0" quotePrefix="0" xfId="0"/>
    <xf numFmtId="43" fontId="3" fillId="0" borderId="0" applyAlignment="1" pivotButton="0" quotePrefix="0" xfId="1">
      <alignment horizontal="right"/>
    </xf>
    <xf numFmtId="165" fontId="4" fillId="0" borderId="0" pivotButton="0" quotePrefix="0" xfId="0"/>
    <xf numFmtId="0" fontId="4" fillId="0" borderId="0" applyAlignment="1" pivotButton="0" quotePrefix="0" xfId="0">
      <alignment horizontal="center"/>
    </xf>
    <xf numFmtId="43" fontId="4" fillId="0" borderId="0" pivotButton="0" quotePrefix="0" xfId="1"/>
    <xf numFmtId="43" fontId="3" fillId="0" borderId="0" pivotButton="0" quotePrefix="0" xfId="1"/>
    <xf numFmtId="43" fontId="4" fillId="0" borderId="1" applyAlignment="1" pivotButton="0" quotePrefix="0" xfId="1">
      <alignment horizontal="center"/>
    </xf>
    <xf numFmtId="0" fontId="5" fillId="0" borderId="0" pivotButton="0" quotePrefix="0" xfId="0"/>
    <xf numFmtId="1" fontId="4" fillId="0" borderId="0" pivotButton="0" quotePrefix="0" xfId="0"/>
    <xf numFmtId="0" fontId="4" fillId="0" borderId="0" applyAlignment="1" pivotButton="0" quotePrefix="0" xfId="0">
      <alignment horizontal="center"/>
    </xf>
    <xf numFmtId="43" fontId="4" fillId="0" borderId="1" applyAlignment="1" pivotButton="0" quotePrefix="0" xfId="1">
      <alignment horizontal="center"/>
    </xf>
    <xf numFmtId="0" fontId="4" fillId="0" borderId="1" applyAlignment="1" pivotButton="0" quotePrefix="0" xfId="0">
      <alignment horizontal="center"/>
    </xf>
    <xf numFmtId="1" fontId="3" fillId="0" borderId="0" pivotButton="0" quotePrefix="0" xfId="0"/>
    <xf numFmtId="165" fontId="3" fillId="0" borderId="0" pivotButton="0" quotePrefix="0" xfId="0"/>
    <xf numFmtId="0" fontId="3" fillId="3" borderId="2" applyAlignment="1" pivotButton="0" quotePrefix="0" xfId="0">
      <alignment horizontal="center"/>
    </xf>
    <xf numFmtId="0" fontId="3" fillId="3" borderId="3" applyAlignment="1" pivotButton="0" quotePrefix="0" xfId="0">
      <alignment horizontal="center"/>
    </xf>
    <xf numFmtId="0" fontId="4" fillId="4" borderId="0" pivotButton="0" quotePrefix="0" xfId="0"/>
    <xf numFmtId="164" fontId="4" fillId="4" borderId="0" pivotButton="0" quotePrefix="0" xfId="1"/>
    <xf numFmtId="164" fontId="4" fillId="4" borderId="0" pivotButton="0" quotePrefix="0" xfId="0"/>
    <xf numFmtId="0" fontId="3" fillId="3" borderId="4" applyAlignment="1" pivotButton="0" quotePrefix="0" xfId="0">
      <alignment horizontal="left"/>
    </xf>
    <xf numFmtId="0" fontId="3" fillId="3" borderId="2" applyAlignment="1" pivotButton="0" quotePrefix="0" xfId="0">
      <alignment horizontal="left"/>
    </xf>
    <xf numFmtId="0" fontId="3" fillId="3" borderId="3" applyAlignment="1" pivotButton="0" quotePrefix="0" xfId="0">
      <alignment horizontal="left"/>
    </xf>
    <xf numFmtId="0" fontId="3" fillId="5" borderId="4" applyAlignment="1" pivotButton="0" quotePrefix="0" xfId="0">
      <alignment horizontal="left"/>
    </xf>
    <xf numFmtId="0" fontId="3" fillId="5" borderId="2" applyAlignment="1" pivotButton="0" quotePrefix="0" xfId="0">
      <alignment horizontal="left"/>
    </xf>
    <xf numFmtId="0" fontId="3" fillId="5" borderId="3" applyAlignment="1" pivotButton="0" quotePrefix="0" xfId="0">
      <alignment horizontal="left"/>
    </xf>
    <xf numFmtId="0" fontId="2" fillId="5" borderId="4" applyAlignment="1" pivotButton="0" quotePrefix="0" xfId="0">
      <alignment horizontal="left"/>
    </xf>
    <xf numFmtId="0" fontId="2" fillId="5" borderId="2" applyAlignment="1" pivotButton="0" quotePrefix="0" xfId="0">
      <alignment horizontal="left"/>
    </xf>
    <xf numFmtId="0" fontId="2" fillId="5" borderId="3" applyAlignment="1" pivotButton="0" quotePrefix="0" xfId="0">
      <alignment horizontal="left"/>
    </xf>
    <xf numFmtId="16" fontId="4" fillId="0" borderId="0" pivotButton="0" quotePrefix="0" xfId="0"/>
    <xf numFmtId="0" fontId="6" fillId="0" borderId="0" pivotButton="0" quotePrefix="0" xfId="0"/>
    <xf numFmtId="2" fontId="4" fillId="0" borderId="0" pivotButton="0" quotePrefix="0" xfId="0"/>
    <xf numFmtId="164" fontId="3" fillId="0" borderId="0" pivotButton="0" quotePrefix="0" xfId="1"/>
    <xf numFmtId="164" fontId="4" fillId="0" borderId="1" pivotButton="0" quotePrefix="0" xfId="1"/>
    <xf numFmtId="164" fontId="4" fillId="0" borderId="1" pivotButton="0" quotePrefix="0" xfId="0"/>
    <xf numFmtId="0" fontId="7" fillId="0" borderId="0" pivotButton="0" quotePrefix="0" xfId="0"/>
    <xf numFmtId="9" fontId="4" fillId="0" borderId="0" pivotButton="0" quotePrefix="0" xfId="2"/>
    <xf numFmtId="168" fontId="4" fillId="0" borderId="0" pivotButton="0" quotePrefix="0" xfId="2"/>
    <xf numFmtId="164" fontId="4" fillId="0" borderId="0" pivotButton="0" quotePrefix="0" xfId="0"/>
    <xf numFmtId="169" fontId="4" fillId="0" borderId="5" applyAlignment="1" pivotButton="0" quotePrefix="0" xfId="0">
      <alignment horizontal="center"/>
    </xf>
    <xf numFmtId="43" fontId="4" fillId="0" borderId="1" pivotButton="0" quotePrefix="0" xfId="0"/>
    <xf numFmtId="16" fontId="3" fillId="0" borderId="0" applyAlignment="1" pivotButton="0" quotePrefix="0" xfId="0">
      <alignment horizontal="center"/>
    </xf>
    <xf numFmtId="0" fontId="4" fillId="0" borderId="6" pivotButton="0" quotePrefix="0" xfId="0"/>
    <xf numFmtId="0" fontId="4" fillId="0" borderId="7" pivotButton="0" quotePrefix="0" xfId="0"/>
    <xf numFmtId="0" fontId="4" fillId="0" borderId="8" pivotButton="0" quotePrefix="0" xfId="0"/>
    <xf numFmtId="43" fontId="4" fillId="0" borderId="9" pivotButton="0" quotePrefix="0" xfId="0"/>
    <xf numFmtId="164" fontId="4" fillId="0" borderId="0" pivotButton="0" quotePrefix="0" xfId="1"/>
    <xf numFmtId="43" fontId="4" fillId="0" borderId="9" pivotButton="0" quotePrefix="0" xfId="1"/>
    <xf numFmtId="0" fontId="4" fillId="0" borderId="9" pivotButton="0" quotePrefix="0" xfId="0"/>
    <xf numFmtId="43" fontId="4" fillId="0" borderId="9" pivotButton="0" quotePrefix="0" xfId="1"/>
    <xf numFmtId="0" fontId="4" fillId="0" borderId="10" pivotButton="0" quotePrefix="0" xfId="0"/>
    <xf numFmtId="0" fontId="4" fillId="0" borderId="1" pivotButton="0" quotePrefix="0" xfId="0"/>
    <xf numFmtId="164" fontId="4" fillId="0" borderId="1" applyAlignment="1" pivotButton="0" quotePrefix="0" xfId="0">
      <alignment horizontal="right"/>
    </xf>
    <xf numFmtId="43" fontId="4" fillId="0" borderId="11" pivotButton="0" quotePrefix="0" xfId="0"/>
    <xf numFmtId="0" fontId="4" fillId="0" borderId="7" applyAlignment="1" pivotButton="0" quotePrefix="0" xfId="0">
      <alignment horizontal="center"/>
    </xf>
    <xf numFmtId="0" fontId="4" fillId="0" borderId="12" applyAlignment="1" pivotButton="0" quotePrefix="0" xfId="0">
      <alignment horizontal="center"/>
    </xf>
    <xf numFmtId="0" fontId="4" fillId="0" borderId="8" applyAlignment="1" pivotButton="0" quotePrefix="0" xfId="0">
      <alignment horizontal="left"/>
    </xf>
    <xf numFmtId="0" fontId="2" fillId="0" borderId="0" pivotButton="0" quotePrefix="0" xfId="0"/>
    <xf numFmtId="0" fontId="8" fillId="0" borderId="0" pivotButton="0" quotePrefix="0" xfId="0"/>
    <xf numFmtId="0" fontId="2" fillId="0" borderId="0" pivotButton="0" quotePrefix="1" xfId="0"/>
    <xf numFmtId="169" fontId="4" fillId="4" borderId="5" applyAlignment="1" pivotButton="0" quotePrefix="0" xfId="0">
      <alignment horizontal="center"/>
    </xf>
    <xf numFmtId="164" fontId="4" fillId="4" borderId="1" pivotButton="0" quotePrefix="0" xfId="0"/>
    <xf numFmtId="164" fontId="3" fillId="4" borderId="0" pivotButton="0" quotePrefix="0" xfId="1"/>
    <xf numFmtId="164" fontId="3" fillId="4" borderId="0" pivotButton="0" quotePrefix="0" xfId="0"/>
    <xf numFmtId="0" fontId="3" fillId="6" borderId="0" pivotButton="0" quotePrefix="0" xfId="0"/>
    <xf numFmtId="0" fontId="4" fillId="6" borderId="0" pivotButton="0" quotePrefix="0" xfId="0"/>
    <xf numFmtId="0" fontId="3" fillId="6" borderId="1" applyAlignment="1" pivotButton="0" quotePrefix="0" xfId="0">
      <alignment horizontal="center"/>
    </xf>
    <xf numFmtId="0" fontId="4" fillId="6" borderId="0" applyAlignment="1" pivotButton="0" quotePrefix="0" xfId="0">
      <alignment horizontal="center"/>
    </xf>
    <xf numFmtId="164" fontId="4" fillId="6" borderId="0" pivotButton="0" quotePrefix="0" xfId="1"/>
    <xf numFmtId="16" fontId="3" fillId="6" borderId="1" applyAlignment="1" pivotButton="0" quotePrefix="0" xfId="0">
      <alignment horizontal="center"/>
    </xf>
    <xf numFmtId="164" fontId="4" fillId="4" borderId="1" pivotButton="0" quotePrefix="0" xfId="1"/>
    <xf numFmtId="0" fontId="7" fillId="0" borderId="0" pivotButton="0" quotePrefix="0" xfId="0"/>
    <xf numFmtId="164" fontId="7" fillId="0" borderId="0" pivotButton="0" quotePrefix="0" xfId="0"/>
    <xf numFmtId="0" fontId="3" fillId="0" borderId="7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3" fillId="0" borderId="7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3" fillId="5" borderId="4" applyAlignment="1" pivotButton="0" quotePrefix="0" xfId="0">
      <alignment horizontal="center"/>
    </xf>
    <xf numFmtId="0" fontId="3" fillId="5" borderId="3" applyAlignment="1" pivotButton="0" quotePrefix="0" xfId="0">
      <alignment horizontal="center"/>
    </xf>
    <xf numFmtId="0" fontId="0" fillId="5" borderId="4" applyAlignment="1" pivotButton="0" quotePrefix="0" xfId="0">
      <alignment horizontal="center"/>
    </xf>
    <xf numFmtId="0" fontId="0" fillId="5" borderId="2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3" fillId="2" borderId="4" applyAlignment="1" pivotButton="0" quotePrefix="0" xfId="0">
      <alignment horizontal="center"/>
    </xf>
    <xf numFmtId="0" fontId="3" fillId="2" borderId="3" applyAlignment="1" pivotButton="0" quotePrefix="0" xfId="0">
      <alignment horizontal="center"/>
    </xf>
    <xf numFmtId="0" fontId="3" fillId="7" borderId="4" applyAlignment="1" pivotButton="0" quotePrefix="0" xfId="0">
      <alignment horizontal="center"/>
    </xf>
    <xf numFmtId="0" fontId="3" fillId="7" borderId="2" applyAlignment="1" pivotButton="0" quotePrefix="0" xfId="0">
      <alignment horizontal="center"/>
    </xf>
    <xf numFmtId="0" fontId="3" fillId="7" borderId="3" applyAlignment="1" pivotButton="0" quotePrefix="0" xfId="0">
      <alignment horizontal="center"/>
    </xf>
    <xf numFmtId="0" fontId="3" fillId="9" borderId="0" applyAlignment="1" pivotButton="0" quotePrefix="0" xfId="0">
      <alignment horizontal="center"/>
    </xf>
    <xf numFmtId="0" fontId="3" fillId="9" borderId="7" applyAlignment="1" pivotButton="0" quotePrefix="0" xfId="0">
      <alignment horizontal="center"/>
    </xf>
    <xf numFmtId="0" fontId="2" fillId="7" borderId="0" applyAlignment="1" pivotButton="0" quotePrefix="0" xfId="0">
      <alignment horizontal="center"/>
    </xf>
    <xf numFmtId="0" fontId="3" fillId="8" borderId="4" applyAlignment="1" pivotButton="0" quotePrefix="0" xfId="0">
      <alignment horizontal="center"/>
    </xf>
    <xf numFmtId="0" fontId="3" fillId="8" borderId="2" applyAlignment="1" pivotButton="0" quotePrefix="0" xfId="0">
      <alignment horizontal="center"/>
    </xf>
    <xf numFmtId="0" fontId="3" fillId="8" borderId="3" applyAlignment="1" pivotButton="0" quotePrefix="0" xfId="0">
      <alignment horizontal="center"/>
    </xf>
    <xf numFmtId="0" fontId="3" fillId="5" borderId="2" applyAlignment="1" pivotButton="0" quotePrefix="0" xfId="0">
      <alignment horizontal="center"/>
    </xf>
    <xf numFmtId="0" fontId="3" fillId="6" borderId="4" applyAlignment="1" pivotButton="0" quotePrefix="0" xfId="0">
      <alignment horizontal="center"/>
    </xf>
    <xf numFmtId="0" fontId="3" fillId="6" borderId="2" applyAlignment="1" pivotButton="0" quotePrefix="0" xfId="0">
      <alignment horizontal="center"/>
    </xf>
    <xf numFmtId="0" fontId="3" fillId="6" borderId="3" applyAlignment="1" pivotButton="0" quotePrefix="0" xfId="0">
      <alignment horizontal="center"/>
    </xf>
    <xf numFmtId="169" fontId="4" fillId="0" borderId="5" applyAlignment="1" pivotButton="0" quotePrefix="0" xfId="0">
      <alignment horizontal="center"/>
    </xf>
    <xf numFmtId="164" fontId="4" fillId="0" borderId="0" pivotButton="0" quotePrefix="0" xfId="1"/>
    <xf numFmtId="164" fontId="4" fillId="0" borderId="0" pivotButton="0" quotePrefix="0" xfId="0"/>
    <xf numFmtId="164" fontId="4" fillId="0" borderId="1" pivotButton="0" quotePrefix="0" xfId="1"/>
    <xf numFmtId="164" fontId="4" fillId="0" borderId="1" pivotButton="0" quotePrefix="0" xfId="0"/>
    <xf numFmtId="164" fontId="3" fillId="0" borderId="0" pivotButton="0" quotePrefix="0" xfId="1"/>
    <xf numFmtId="164" fontId="3" fillId="0" borderId="0" pivotButton="0" quotePrefix="0" xfId="0"/>
    <xf numFmtId="164" fontId="4" fillId="6" borderId="0" pivotButton="0" quotePrefix="0" xfId="1"/>
    <xf numFmtId="168" fontId="4" fillId="0" borderId="0" pivotButton="0" quotePrefix="0" xfId="2"/>
    <xf numFmtId="0" fontId="3" fillId="6" borderId="13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164" fontId="4" fillId="0" borderId="1" applyAlignment="1" pivotButton="0" quotePrefix="0" xfId="0">
      <alignment horizontal="right"/>
    </xf>
    <xf numFmtId="169" fontId="4" fillId="4" borderId="5" applyAlignment="1" pivotButton="0" quotePrefix="0" xfId="0">
      <alignment horizontal="center"/>
    </xf>
    <xf numFmtId="164" fontId="4" fillId="4" borderId="0" pivotButton="0" quotePrefix="0" xfId="0"/>
    <xf numFmtId="164" fontId="4" fillId="4" borderId="1" pivotButton="0" quotePrefix="0" xfId="0"/>
    <xf numFmtId="164" fontId="3" fillId="4" borderId="0" pivotButton="0" quotePrefix="0" xfId="1"/>
    <xf numFmtId="164" fontId="4" fillId="4" borderId="0" pivotButton="0" quotePrefix="0" xfId="1"/>
    <xf numFmtId="164" fontId="3" fillId="4" borderId="0" pivotButton="0" quotePrefix="0" xfId="0"/>
    <xf numFmtId="164" fontId="4" fillId="4" borderId="1" pivotButton="0" quotePrefix="0" xfId="1"/>
    <xf numFmtId="164" fontId="7" fillId="0" borderId="0" pivotButton="0" quotePrefix="0" xfId="0"/>
  </cellXfs>
  <cellStyles count="3">
    <cellStyle name="Normal" xfId="0" builtinId="0"/>
    <cellStyle name="Comma" xfId="1" builtinId="3"/>
    <cellStyle name="Percent" xfId="2" builtinId="5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W103"/>
  <sheetViews>
    <sheetView tabSelected="1" zoomScale="90" workbookViewId="0">
      <selection activeCell="A1" sqref="A1"/>
    </sheetView>
  </sheetViews>
  <sheetFormatPr baseColWidth="8" defaultRowHeight="11.25"/>
  <cols>
    <col width="3.7109375" customWidth="1" style="27" min="1" max="2"/>
    <col width="16.42578125" bestFit="1" customWidth="1" style="27" min="3" max="3"/>
    <col width="13.5703125" bestFit="1" customWidth="1" style="27" min="4" max="4"/>
    <col width="6" bestFit="1" customWidth="1" style="27" min="5" max="5"/>
    <col width="5.7109375" bestFit="1" customWidth="1" style="27" min="6" max="6"/>
    <col width="8.42578125" bestFit="1" customWidth="1" style="27" min="7" max="7"/>
    <col width="4.42578125" customWidth="1" style="27" min="8" max="8"/>
    <col width="7.7109375" customWidth="1" style="27" min="9" max="39"/>
    <col width="3.7109375" customWidth="1" style="27" min="40" max="40"/>
    <col width="11.7109375" customWidth="1" style="27" min="41" max="41"/>
    <col width="11.42578125" bestFit="1" customWidth="1" style="27" min="42" max="42"/>
    <col width="7.42578125" customWidth="1" style="27" min="43" max="43"/>
    <col width="9.140625" customWidth="1" style="27" min="44" max="16384"/>
  </cols>
  <sheetData>
    <row r="1" ht="12.75" customFormat="1" customHeight="1" s="84">
      <c r="A1" s="83" t="inlineStr">
        <is>
          <t>Tenaska IV Cleburne Plant</t>
        </is>
      </c>
    </row>
    <row r="2" ht="12.75" customFormat="1" customHeight="1" s="84">
      <c r="A2" s="83" t="inlineStr">
        <is>
          <t>Fuel Management</t>
        </is>
      </c>
    </row>
    <row r="3" ht="12.75" customFormat="1" customHeight="1" s="84">
      <c r="A3" s="83" t="n"/>
    </row>
    <row r="4" ht="12.75" customFormat="1" customHeight="1" s="84">
      <c r="A4" s="85" t="inlineStr">
        <is>
          <t>January 2001</t>
        </is>
      </c>
    </row>
    <row r="5">
      <c r="A5" s="4" t="n"/>
    </row>
    <row r="6">
      <c r="A6" s="4" t="n"/>
    </row>
    <row r="7" ht="12" customHeight="1" thickBot="1">
      <c r="I7" s="123" t="n">
        <v>36892</v>
      </c>
      <c r="J7" s="123" t="n">
        <v>36893</v>
      </c>
      <c r="K7" s="123" t="n">
        <v>36894</v>
      </c>
      <c r="L7" s="123" t="n">
        <v>36895</v>
      </c>
      <c r="M7" s="123" t="n">
        <v>36896</v>
      </c>
      <c r="N7" s="123" t="n">
        <v>36897</v>
      </c>
      <c r="O7" s="123" t="n">
        <v>36898</v>
      </c>
      <c r="P7" s="123" t="n">
        <v>36899</v>
      </c>
      <c r="Q7" s="123" t="n">
        <v>36900</v>
      </c>
      <c r="R7" s="123" t="n">
        <v>36901</v>
      </c>
      <c r="S7" s="123" t="n">
        <v>36902</v>
      </c>
      <c r="T7" s="123" t="n">
        <v>36903</v>
      </c>
      <c r="U7" s="123" t="n">
        <v>36904</v>
      </c>
      <c r="V7" s="123" t="n">
        <v>36905</v>
      </c>
      <c r="W7" s="123" t="n">
        <v>36906</v>
      </c>
      <c r="X7" s="123" t="n">
        <v>36907</v>
      </c>
      <c r="Y7" s="123" t="n">
        <v>36908</v>
      </c>
      <c r="Z7" s="123" t="n">
        <v>36909</v>
      </c>
      <c r="AA7" s="123" t="n">
        <v>36910</v>
      </c>
      <c r="AB7" s="123" t="n">
        <v>36911</v>
      </c>
      <c r="AC7" s="123" t="n">
        <v>36912</v>
      </c>
      <c r="AD7" s="123" t="n">
        <v>36913</v>
      </c>
      <c r="AE7" s="123" t="n">
        <v>36914</v>
      </c>
      <c r="AF7" s="123" t="n">
        <v>36915</v>
      </c>
      <c r="AG7" s="123" t="n">
        <v>36916</v>
      </c>
      <c r="AH7" s="123" t="n">
        <v>36917</v>
      </c>
      <c r="AI7" s="123" t="n">
        <v>36918</v>
      </c>
      <c r="AJ7" s="123" t="n">
        <v>36919</v>
      </c>
      <c r="AK7" s="123" t="n">
        <v>36920</v>
      </c>
      <c r="AL7" s="123" t="n">
        <v>36921</v>
      </c>
      <c r="AM7" s="123" t="n">
        <v>36922</v>
      </c>
      <c r="AN7" s="55" t="n"/>
      <c r="AO7" s="55" t="n"/>
      <c r="AP7" s="67" t="n"/>
      <c r="AQ7" s="55" t="n"/>
      <c r="AR7" s="55" t="n"/>
      <c r="AS7" s="55" t="n"/>
      <c r="AT7" s="55" t="n"/>
      <c r="AU7" s="55" t="n"/>
      <c r="AV7" s="55" t="n"/>
      <c r="AW7" s="55" t="n"/>
      <c r="AX7" s="55" t="n"/>
      <c r="AY7" s="55" t="n"/>
      <c r="AZ7" s="55" t="n"/>
      <c r="BA7" s="55" t="n"/>
      <c r="BB7" s="55" t="n"/>
      <c r="BC7" s="55" t="n"/>
      <c r="BD7" s="55" t="n"/>
      <c r="BE7" s="55" t="n"/>
      <c r="BF7" s="55" t="n"/>
      <c r="BG7" s="55" t="n"/>
      <c r="BH7" s="55" t="n"/>
      <c r="BI7" s="55" t="n"/>
      <c r="BJ7" s="55" t="n"/>
      <c r="BK7" s="55" t="n"/>
      <c r="BL7" s="55" t="n"/>
      <c r="BM7" s="55" t="n"/>
      <c r="BN7" s="55" t="n"/>
      <c r="BO7" s="55" t="n"/>
      <c r="BP7" s="55" t="n"/>
      <c r="BQ7" s="55" t="n"/>
      <c r="BR7" s="55" t="n"/>
      <c r="BS7" s="55" t="n"/>
      <c r="BT7" s="55" t="n"/>
      <c r="BU7" s="55" t="n"/>
      <c r="BV7" s="55" t="n"/>
      <c r="BW7" s="55" t="n"/>
    </row>
    <row r="8" customFormat="1" s="91">
      <c r="A8" s="90" t="inlineStr">
        <is>
          <t>Supply</t>
        </is>
      </c>
      <c r="E8" s="93" t="inlineStr">
        <is>
          <t>Price</t>
        </is>
      </c>
      <c r="F8" s="93" t="inlineStr">
        <is>
          <t>Dmd</t>
        </is>
      </c>
      <c r="G8" s="93" t="inlineStr">
        <is>
          <t>[Person_1]</t>
        </is>
      </c>
      <c r="AO8" s="95" t="inlineStr">
        <is>
          <t>Volume</t>
        </is>
      </c>
      <c r="AP8" s="95" t="inlineStr">
        <is>
          <t>$$</t>
        </is>
      </c>
    </row>
    <row r="9">
      <c r="B9" s="56" t="inlineStr">
        <is>
          <t>Apache     #384247</t>
        </is>
      </c>
    </row>
    <row r="10">
      <c r="C10" s="27" t="inlineStr">
        <is>
          <t>Midcon [Person_2]</t>
        </is>
      </c>
      <c r="D10" s="27" t="inlineStr">
        <is>
          <t>Lone 17640500</t>
        </is>
      </c>
      <c r="E10" s="27" t="n">
        <v>2.401</v>
      </c>
      <c r="I10" s="124" t="n">
        <v>20000</v>
      </c>
      <c r="J10" s="125">
        <f>I10</f>
        <v/>
      </c>
      <c r="K10" s="125">
        <f>J10</f>
        <v/>
      </c>
      <c r="L10" s="125">
        <f>K10</f>
        <v/>
      </c>
      <c r="M10" s="125">
        <f>L10</f>
        <v/>
      </c>
      <c r="N10" s="125">
        <f>M10</f>
        <v/>
      </c>
      <c r="O10" s="125">
        <f>N10</f>
        <v/>
      </c>
      <c r="P10" s="125">
        <f>O10</f>
        <v/>
      </c>
      <c r="Q10" s="125">
        <f>P10</f>
        <v/>
      </c>
      <c r="R10" s="125">
        <f>Q10</f>
        <v/>
      </c>
      <c r="S10" s="125">
        <f>R10</f>
        <v/>
      </c>
      <c r="T10" s="125">
        <f>S10</f>
        <v/>
      </c>
      <c r="U10" s="125">
        <f>T10</f>
        <v/>
      </c>
      <c r="V10" s="125">
        <f>U10</f>
        <v/>
      </c>
      <c r="W10" s="125">
        <f>V10</f>
        <v/>
      </c>
      <c r="X10" s="125">
        <f>W10</f>
        <v/>
      </c>
      <c r="Y10" s="125">
        <f>X10</f>
        <v/>
      </c>
      <c r="Z10" s="125">
        <f>Y10</f>
        <v/>
      </c>
      <c r="AA10" s="125">
        <f>Z10</f>
        <v/>
      </c>
      <c r="AB10" s="125">
        <f>AA10</f>
        <v/>
      </c>
      <c r="AC10" s="125">
        <f>AB10</f>
        <v/>
      </c>
      <c r="AD10" s="125">
        <f>AC10</f>
        <v/>
      </c>
      <c r="AE10" s="125">
        <f>AD10</f>
        <v/>
      </c>
      <c r="AF10" s="125">
        <f>AE10</f>
        <v/>
      </c>
      <c r="AG10" s="125">
        <f>AF10</f>
        <v/>
      </c>
      <c r="AH10" s="125">
        <f>AG10</f>
        <v/>
      </c>
      <c r="AI10" s="125">
        <f>AH10</f>
        <v/>
      </c>
      <c r="AJ10" s="125">
        <f>AI10</f>
        <v/>
      </c>
      <c r="AK10" s="125">
        <f>AJ10</f>
        <v/>
      </c>
      <c r="AL10" s="125">
        <f>AK10</f>
        <v/>
      </c>
      <c r="AM10" s="125">
        <f>AL10</f>
        <v/>
      </c>
      <c r="AO10" s="125">
        <f>SUM(I10:AN10)</f>
        <v/>
      </c>
      <c r="AP10" s="125">
        <f>SUM(I10:AM10)*E10+SUM(I10:AM10)*F10+SUM(I10:AM10)*G10</f>
        <v/>
      </c>
    </row>
    <row r="11">
      <c r="C11" s="27" t="inlineStr">
        <is>
          <t>[Person_3]</t>
        </is>
      </c>
      <c r="D11" s="27" t="inlineStr">
        <is>
          <t>Lone 17120110</t>
        </is>
      </c>
      <c r="E11" s="27" t="n">
        <v>2.401</v>
      </c>
      <c r="I11" s="124" t="n">
        <v>0</v>
      </c>
      <c r="J11" s="125">
        <f>I11</f>
        <v/>
      </c>
      <c r="K11" s="125">
        <f>J11</f>
        <v/>
      </c>
      <c r="L11" s="125">
        <f>K11</f>
        <v/>
      </c>
      <c r="M11" s="125">
        <f>L11</f>
        <v/>
      </c>
      <c r="N11" s="125">
        <f>M11</f>
        <v/>
      </c>
      <c r="O11" s="125">
        <f>N11</f>
        <v/>
      </c>
      <c r="P11" s="125">
        <f>O11</f>
        <v/>
      </c>
      <c r="Q11" s="125">
        <f>P11</f>
        <v/>
      </c>
      <c r="R11" s="125">
        <f>Q11</f>
        <v/>
      </c>
      <c r="S11" s="125">
        <f>R11</f>
        <v/>
      </c>
      <c r="T11" s="125">
        <f>S11</f>
        <v/>
      </c>
      <c r="U11" s="125">
        <f>T11</f>
        <v/>
      </c>
      <c r="V11" s="125">
        <f>U11</f>
        <v/>
      </c>
      <c r="W11" s="125">
        <f>V11</f>
        <v/>
      </c>
      <c r="X11" s="125">
        <f>W11</f>
        <v/>
      </c>
      <c r="Y11" s="125">
        <f>X11</f>
        <v/>
      </c>
      <c r="Z11" s="125">
        <f>Y11</f>
        <v/>
      </c>
      <c r="AA11" s="125">
        <f>Z11</f>
        <v/>
      </c>
      <c r="AB11" s="125">
        <f>AA11</f>
        <v/>
      </c>
      <c r="AC11" s="125">
        <f>AB11</f>
        <v/>
      </c>
      <c r="AD11" s="125">
        <f>AC11</f>
        <v/>
      </c>
      <c r="AE11" s="125">
        <f>AD11</f>
        <v/>
      </c>
      <c r="AF11" s="125">
        <f>AE11</f>
        <v/>
      </c>
      <c r="AG11" s="125">
        <f>AF11</f>
        <v/>
      </c>
      <c r="AH11" s="125">
        <f>AG11</f>
        <v/>
      </c>
      <c r="AI11" s="125">
        <f>AH11</f>
        <v/>
      </c>
      <c r="AJ11" s="125">
        <f>AI11</f>
        <v/>
      </c>
      <c r="AK11" s="125">
        <f>AJ11</f>
        <v/>
      </c>
      <c r="AL11" s="125">
        <f>AK11</f>
        <v/>
      </c>
      <c r="AM11" s="125">
        <f>AL11</f>
        <v/>
      </c>
      <c r="AO11" s="125">
        <f>SUM(I11:AN11)</f>
        <v/>
      </c>
      <c r="AP11" s="125">
        <f>SUM(I11:AM11)*E11+SUM(I11:AM11)*F11+SUM(I11:AM11)*G11</f>
        <v/>
      </c>
    </row>
    <row r="12">
      <c r="C12" s="27" t="inlineStr">
        <is>
          <t>Range-Sterling</t>
        </is>
      </c>
      <c r="D12" s="27" t="inlineStr">
        <is>
          <t>Lone 17143600</t>
        </is>
      </c>
      <c r="E12" s="27" t="n">
        <v>2.401</v>
      </c>
      <c r="I12" s="124" t="n">
        <v>0</v>
      </c>
      <c r="J12" s="125">
        <f>I12</f>
        <v/>
      </c>
      <c r="K12" s="125">
        <f>J12</f>
        <v/>
      </c>
      <c r="L12" s="125">
        <f>K12</f>
        <v/>
      </c>
      <c r="M12" s="125">
        <f>L12</f>
        <v/>
      </c>
      <c r="N12" s="125">
        <f>M12</f>
        <v/>
      </c>
      <c r="O12" s="125">
        <f>N12</f>
        <v/>
      </c>
      <c r="P12" s="125">
        <f>O12</f>
        <v/>
      </c>
      <c r="Q12" s="125">
        <f>P12</f>
        <v/>
      </c>
      <c r="R12" s="125">
        <f>Q12</f>
        <v/>
      </c>
      <c r="S12" s="125">
        <f>R12</f>
        <v/>
      </c>
      <c r="T12" s="125">
        <f>S12</f>
        <v/>
      </c>
      <c r="U12" s="125">
        <f>T12</f>
        <v/>
      </c>
      <c r="V12" s="125">
        <f>U12</f>
        <v/>
      </c>
      <c r="W12" s="125">
        <f>V12</f>
        <v/>
      </c>
      <c r="X12" s="125">
        <f>W12</f>
        <v/>
      </c>
      <c r="Y12" s="125">
        <f>X12</f>
        <v/>
      </c>
      <c r="Z12" s="125">
        <f>Y12</f>
        <v/>
      </c>
      <c r="AA12" s="125">
        <f>Z12</f>
        <v/>
      </c>
      <c r="AB12" s="125">
        <f>AA12</f>
        <v/>
      </c>
      <c r="AC12" s="125">
        <f>AB12</f>
        <v/>
      </c>
      <c r="AD12" s="125">
        <f>AC12</f>
        <v/>
      </c>
      <c r="AE12" s="125">
        <f>AD12</f>
        <v/>
      </c>
      <c r="AF12" s="125">
        <f>AE12</f>
        <v/>
      </c>
      <c r="AG12" s="125">
        <f>AF12</f>
        <v/>
      </c>
      <c r="AH12" s="125">
        <f>AG12</f>
        <v/>
      </c>
      <c r="AI12" s="125">
        <f>AH12</f>
        <v/>
      </c>
      <c r="AJ12" s="125">
        <f>AI12</f>
        <v/>
      </c>
      <c r="AK12" s="125">
        <f>AJ12</f>
        <v/>
      </c>
      <c r="AL12" s="125">
        <f>AK12</f>
        <v/>
      </c>
      <c r="AM12" s="125">
        <f>AL12</f>
        <v/>
      </c>
      <c r="AO12" s="125">
        <f>SUM(I12:AN12)</f>
        <v/>
      </c>
      <c r="AP12" s="125">
        <f>SUM(I12:AM12)*E12+SUM(I12:AM12)*F12+SUM(I12:AM12)*G12</f>
        <v/>
      </c>
    </row>
    <row r="13">
      <c r="C13" s="27" t="inlineStr">
        <is>
          <t>Conoco Sterling</t>
        </is>
      </c>
      <c r="D13" s="27" t="inlineStr">
        <is>
          <t>Lone 17195450</t>
        </is>
      </c>
      <c r="E13" s="27" t="n">
        <v>2.401</v>
      </c>
      <c r="I13" s="124" t="n">
        <v>0</v>
      </c>
      <c r="J13" s="125">
        <f>I13</f>
        <v/>
      </c>
      <c r="K13" s="125">
        <f>J13</f>
        <v/>
      </c>
      <c r="L13" s="125">
        <f>K13</f>
        <v/>
      </c>
      <c r="M13" s="125">
        <f>L13</f>
        <v/>
      </c>
      <c r="N13" s="125">
        <f>M13</f>
        <v/>
      </c>
      <c r="O13" s="125">
        <f>N13</f>
        <v/>
      </c>
      <c r="P13" s="125">
        <f>O13</f>
        <v/>
      </c>
      <c r="Q13" s="125">
        <f>P13</f>
        <v/>
      </c>
      <c r="R13" s="125">
        <f>Q13</f>
        <v/>
      </c>
      <c r="S13" s="125">
        <f>R13</f>
        <v/>
      </c>
      <c r="T13" s="125">
        <f>S13</f>
        <v/>
      </c>
      <c r="U13" s="125">
        <f>T13</f>
        <v/>
      </c>
      <c r="V13" s="125">
        <f>U13</f>
        <v/>
      </c>
      <c r="W13" s="125">
        <f>V13</f>
        <v/>
      </c>
      <c r="X13" s="125">
        <f>W13</f>
        <v/>
      </c>
      <c r="Y13" s="125">
        <f>X13</f>
        <v/>
      </c>
      <c r="Z13" s="125">
        <f>Y13</f>
        <v/>
      </c>
      <c r="AA13" s="125">
        <f>Z13</f>
        <v/>
      </c>
      <c r="AB13" s="125">
        <f>AA13</f>
        <v/>
      </c>
      <c r="AC13" s="125">
        <f>AB13</f>
        <v/>
      </c>
      <c r="AD13" s="125">
        <f>AC13</f>
        <v/>
      </c>
      <c r="AE13" s="125">
        <f>AD13</f>
        <v/>
      </c>
      <c r="AF13" s="125">
        <f>AE13</f>
        <v/>
      </c>
      <c r="AG13" s="125">
        <f>AF13</f>
        <v/>
      </c>
      <c r="AH13" s="125">
        <f>AG13</f>
        <v/>
      </c>
      <c r="AI13" s="125">
        <f>AH13</f>
        <v/>
      </c>
      <c r="AJ13" s="125">
        <f>AI13</f>
        <v/>
      </c>
      <c r="AK13" s="125">
        <f>AJ13</f>
        <v/>
      </c>
      <c r="AL13" s="125">
        <f>AK13</f>
        <v/>
      </c>
      <c r="AM13" s="125">
        <f>AL13</f>
        <v/>
      </c>
      <c r="AO13" s="125">
        <f>SUM(I13:AN13)</f>
        <v/>
      </c>
      <c r="AP13" s="125">
        <f>SUM(I13:AM13)*E13+SUM(I13:AM13)*F13+SUM(I13:AM13)*G13</f>
        <v/>
      </c>
    </row>
    <row r="14">
      <c r="C14" s="27" t="inlineStr">
        <is>
          <t>[Person_4]</t>
        </is>
      </c>
      <c r="D14" s="27" t="inlineStr">
        <is>
          <t>Lone 17674904</t>
        </is>
      </c>
      <c r="E14" s="27" t="n">
        <v>2.401</v>
      </c>
      <c r="I14" s="124" t="n">
        <v>0</v>
      </c>
      <c r="J14" s="125">
        <f>I14</f>
        <v/>
      </c>
      <c r="K14" s="125">
        <f>J14</f>
        <v/>
      </c>
      <c r="L14" s="125">
        <f>K14</f>
        <v/>
      </c>
      <c r="M14" s="125">
        <f>L14</f>
        <v/>
      </c>
      <c r="N14" s="125">
        <f>M14</f>
        <v/>
      </c>
      <c r="O14" s="125">
        <f>N14</f>
        <v/>
      </c>
      <c r="P14" s="125">
        <f>O14</f>
        <v/>
      </c>
      <c r="Q14" s="125">
        <f>P14</f>
        <v/>
      </c>
      <c r="R14" s="125">
        <f>Q14</f>
        <v/>
      </c>
      <c r="S14" s="125">
        <f>R14</f>
        <v/>
      </c>
      <c r="T14" s="125">
        <f>S14</f>
        <v/>
      </c>
      <c r="U14" s="125">
        <f>T14</f>
        <v/>
      </c>
      <c r="V14" s="125">
        <f>U14</f>
        <v/>
      </c>
      <c r="W14" s="125">
        <f>V14</f>
        <v/>
      </c>
      <c r="X14" s="125">
        <f>W14</f>
        <v/>
      </c>
      <c r="Y14" s="125">
        <f>X14</f>
        <v/>
      </c>
      <c r="Z14" s="125">
        <f>Y14</f>
        <v/>
      </c>
      <c r="AA14" s="125">
        <f>Z14</f>
        <v/>
      </c>
      <c r="AB14" s="125">
        <f>AA14</f>
        <v/>
      </c>
      <c r="AC14" s="125">
        <f>AB14</f>
        <v/>
      </c>
      <c r="AD14" s="125">
        <f>AC14</f>
        <v/>
      </c>
      <c r="AE14" s="125">
        <f>AD14</f>
        <v/>
      </c>
      <c r="AF14" s="125">
        <f>AE14</f>
        <v/>
      </c>
      <c r="AG14" s="125">
        <f>AF14</f>
        <v/>
      </c>
      <c r="AH14" s="125">
        <f>AG14</f>
        <v/>
      </c>
      <c r="AI14" s="125">
        <f>AH14</f>
        <v/>
      </c>
      <c r="AJ14" s="125">
        <f>AI14</f>
        <v/>
      </c>
      <c r="AK14" s="125">
        <f>AJ14</f>
        <v/>
      </c>
      <c r="AL14" s="125">
        <f>AK14</f>
        <v/>
      </c>
      <c r="AM14" s="125">
        <f>AL14</f>
        <v/>
      </c>
      <c r="AO14" s="125">
        <f>SUM(I14:AN14)</f>
        <v/>
      </c>
      <c r="AP14" s="125">
        <f>SUM(I14:AM14)*E14+SUM(I14:AM14)*F14+SUM(I14:AM14)*G14</f>
        <v/>
      </c>
    </row>
    <row r="15">
      <c r="C15" s="27" t="inlineStr">
        <is>
          <t>Richardson Mivida</t>
        </is>
      </c>
      <c r="D15" s="27" t="inlineStr">
        <is>
          <t>Lone 18005400</t>
        </is>
      </c>
      <c r="E15" s="27" t="n">
        <v>2.401</v>
      </c>
      <c r="I15" s="126" t="n">
        <v>0</v>
      </c>
      <c r="J15" s="127">
        <f>I15</f>
        <v/>
      </c>
      <c r="K15" s="127">
        <f>J15</f>
        <v/>
      </c>
      <c r="L15" s="127">
        <f>K15</f>
        <v/>
      </c>
      <c r="M15" s="127">
        <f>L15</f>
        <v/>
      </c>
      <c r="N15" s="127">
        <f>M15</f>
        <v/>
      </c>
      <c r="O15" s="127">
        <f>N15</f>
        <v/>
      </c>
      <c r="P15" s="127">
        <f>O15</f>
        <v/>
      </c>
      <c r="Q15" s="127">
        <f>P15</f>
        <v/>
      </c>
      <c r="R15" s="127">
        <f>Q15</f>
        <v/>
      </c>
      <c r="S15" s="127">
        <f>R15</f>
        <v/>
      </c>
      <c r="T15" s="127">
        <f>S15</f>
        <v/>
      </c>
      <c r="U15" s="127">
        <f>T15</f>
        <v/>
      </c>
      <c r="V15" s="127">
        <f>U15</f>
        <v/>
      </c>
      <c r="W15" s="127">
        <f>V15</f>
        <v/>
      </c>
      <c r="X15" s="127">
        <f>W15</f>
        <v/>
      </c>
      <c r="Y15" s="127">
        <f>X15</f>
        <v/>
      </c>
      <c r="Z15" s="127">
        <f>Y15</f>
        <v/>
      </c>
      <c r="AA15" s="127">
        <f>Z15</f>
        <v/>
      </c>
      <c r="AB15" s="127">
        <f>AA15</f>
        <v/>
      </c>
      <c r="AC15" s="127">
        <f>AB15</f>
        <v/>
      </c>
      <c r="AD15" s="127">
        <f>AC15</f>
        <v/>
      </c>
      <c r="AE15" s="127">
        <f>AD15</f>
        <v/>
      </c>
      <c r="AF15" s="127">
        <f>AE15</f>
        <v/>
      </c>
      <c r="AG15" s="127">
        <f>AF15</f>
        <v/>
      </c>
      <c r="AH15" s="127">
        <f>AG15</f>
        <v/>
      </c>
      <c r="AI15" s="127">
        <f>AH15</f>
        <v/>
      </c>
      <c r="AJ15" s="127">
        <f>AI15</f>
        <v/>
      </c>
      <c r="AK15" s="127">
        <f>AJ15</f>
        <v/>
      </c>
      <c r="AL15" s="127">
        <f>AK15</f>
        <v/>
      </c>
      <c r="AM15" s="127">
        <f>AL15</f>
        <v/>
      </c>
      <c r="AO15" s="127">
        <f>SUM(I15:AN15)</f>
        <v/>
      </c>
      <c r="AP15" s="127">
        <f>SUM(I15:AM15)*E15+SUM(I15:AM15)*F15+SUM(I15:AM15)*G15</f>
        <v/>
      </c>
    </row>
    <row r="16">
      <c r="I16" s="128">
        <f>SUM(I10:I15)</f>
        <v/>
      </c>
      <c r="J16" s="128">
        <f>SUM(J10:J15)</f>
        <v/>
      </c>
      <c r="K16" s="128">
        <f>SUM(K10:K15)</f>
        <v/>
      </c>
      <c r="L16" s="128">
        <f>SUM(L10:L15)</f>
        <v/>
      </c>
      <c r="M16" s="128">
        <f>SUM(M10:M15)</f>
        <v/>
      </c>
      <c r="N16" s="128">
        <f>SUM(N10:N15)</f>
        <v/>
      </c>
      <c r="O16" s="128">
        <f>SUM(O10:O15)</f>
        <v/>
      </c>
      <c r="P16" s="128">
        <f>SUM(P10:P15)</f>
        <v/>
      </c>
      <c r="Q16" s="128">
        <f>SUM(Q10:Q15)</f>
        <v/>
      </c>
      <c r="R16" s="128">
        <f>SUM(R10:R15)</f>
        <v/>
      </c>
      <c r="S16" s="128">
        <f>SUM(S10:S15)</f>
        <v/>
      </c>
      <c r="T16" s="128">
        <f>SUM(T10:T15)</f>
        <v/>
      </c>
      <c r="U16" s="128">
        <f>SUM(U10:U15)</f>
        <v/>
      </c>
      <c r="V16" s="128">
        <f>SUM(V10:V15)</f>
        <v/>
      </c>
      <c r="W16" s="128">
        <f>SUM(W10:W15)</f>
        <v/>
      </c>
      <c r="X16" s="128">
        <f>SUM(X10:X15)</f>
        <v/>
      </c>
      <c r="Y16" s="128">
        <f>SUM(Y10:Y15)</f>
        <v/>
      </c>
      <c r="Z16" s="128">
        <f>SUM(Z10:Z15)</f>
        <v/>
      </c>
      <c r="AA16" s="128">
        <f>SUM(AA10:AA15)</f>
        <v/>
      </c>
      <c r="AB16" s="128">
        <f>SUM(AB10:AB15)</f>
        <v/>
      </c>
      <c r="AC16" s="128">
        <f>SUM(AC10:AC15)</f>
        <v/>
      </c>
      <c r="AD16" s="128">
        <f>SUM(AD10:AD15)</f>
        <v/>
      </c>
      <c r="AE16" s="128">
        <f>SUM(AE10:AE15)</f>
        <v/>
      </c>
      <c r="AF16" s="128">
        <f>SUM(AF10:AF15)</f>
        <v/>
      </c>
      <c r="AG16" s="128">
        <f>SUM(AG10:AG15)</f>
        <v/>
      </c>
      <c r="AH16" s="128">
        <f>SUM(AH10:AH15)</f>
        <v/>
      </c>
      <c r="AI16" s="128">
        <f>SUM(AI10:AI15)</f>
        <v/>
      </c>
      <c r="AJ16" s="128">
        <f>SUM(AJ10:AJ15)</f>
        <v/>
      </c>
      <c r="AK16" s="128">
        <f>SUM(AK10:AK15)</f>
        <v/>
      </c>
      <c r="AL16" s="128">
        <f>SUM(AL10:AL15)</f>
        <v/>
      </c>
      <c r="AM16" s="128">
        <f>SUM(AM10:AM15)</f>
        <v/>
      </c>
      <c r="AO16" s="129">
        <f>SUM(AO10:AO15)</f>
        <v/>
      </c>
      <c r="AP16" s="129">
        <f>SUM(AP10:AP15)</f>
        <v/>
      </c>
    </row>
    <row r="17">
      <c r="I17" s="124" t="n"/>
    </row>
    <row r="18">
      <c r="B18" s="56" t="inlineStr">
        <is>
          <t>[Person_5]     #384237</t>
        </is>
      </c>
      <c r="I18" s="124" t="n"/>
    </row>
    <row r="19">
      <c r="C19" s="27" t="inlineStr">
        <is>
          <t>[Person_6]</t>
        </is>
      </c>
      <c r="D19" s="27" t="inlineStr">
        <is>
          <t>Lone 17128050</t>
        </is>
      </c>
      <c r="E19" s="27" t="n">
        <v>2.43</v>
      </c>
      <c r="F19" s="57" t="n">
        <v>0.48</v>
      </c>
      <c r="G19" s="27" t="n">
        <v>-0.0365</v>
      </c>
      <c r="I19" s="124" t="n">
        <v>0</v>
      </c>
      <c r="J19" s="125">
        <f>I19</f>
        <v/>
      </c>
      <c r="K19" s="125">
        <f>J19</f>
        <v/>
      </c>
      <c r="L19" s="125">
        <f>K19</f>
        <v/>
      </c>
      <c r="M19" s="125">
        <f>L19</f>
        <v/>
      </c>
      <c r="N19" s="125">
        <f>M19</f>
        <v/>
      </c>
      <c r="O19" s="125">
        <f>N19</f>
        <v/>
      </c>
      <c r="P19" s="125">
        <f>O19</f>
        <v/>
      </c>
      <c r="Q19" s="125">
        <f>P19</f>
        <v/>
      </c>
      <c r="R19" s="125">
        <f>Q19</f>
        <v/>
      </c>
      <c r="S19" s="125">
        <f>R19</f>
        <v/>
      </c>
      <c r="T19" s="125" t="n">
        <v>15000</v>
      </c>
      <c r="U19" s="125" t="n">
        <v>13000</v>
      </c>
      <c r="V19" s="125">
        <f>U19</f>
        <v/>
      </c>
      <c r="W19" s="125">
        <f>V19</f>
        <v/>
      </c>
      <c r="X19" s="125">
        <f>W19</f>
        <v/>
      </c>
      <c r="Y19" s="125" t="n">
        <v>15000</v>
      </c>
      <c r="Z19" s="125" t="n">
        <v>0</v>
      </c>
      <c r="AA19" s="125">
        <f>Z19</f>
        <v/>
      </c>
      <c r="AB19" s="125">
        <f>AA19</f>
        <v/>
      </c>
      <c r="AC19" s="125">
        <f>AB19</f>
        <v/>
      </c>
      <c r="AD19" s="125">
        <f>AC19</f>
        <v/>
      </c>
      <c r="AE19" s="125">
        <f>AD19</f>
        <v/>
      </c>
      <c r="AF19" s="125">
        <f>AE19</f>
        <v/>
      </c>
      <c r="AG19" s="125">
        <f>AF19</f>
        <v/>
      </c>
      <c r="AH19" s="125">
        <f>AG19</f>
        <v/>
      </c>
      <c r="AI19" s="125">
        <f>AH19</f>
        <v/>
      </c>
      <c r="AJ19" s="125">
        <f>AI19</f>
        <v/>
      </c>
      <c r="AK19" s="125">
        <f>AJ19</f>
        <v/>
      </c>
      <c r="AL19" s="125">
        <f>AK19</f>
        <v/>
      </c>
      <c r="AM19" s="125">
        <f>AL19</f>
        <v/>
      </c>
      <c r="AO19" s="125">
        <f>SUM(I19:AN19)</f>
        <v/>
      </c>
      <c r="AP19" s="125">
        <f>SUM(I19:AM19)*E19+SUM(I19:AM19)*F19+SUM(I19:AM19)*G19</f>
        <v/>
      </c>
    </row>
    <row r="20">
      <c r="C20" s="27" t="inlineStr">
        <is>
          <t>[Person_7]</t>
        </is>
      </c>
      <c r="D20" s="27" t="inlineStr">
        <is>
          <t>Lone 17101700</t>
        </is>
      </c>
      <c r="E20" s="27" t="n">
        <v>2.43</v>
      </c>
      <c r="F20" s="57" t="n">
        <v>0.48</v>
      </c>
      <c r="G20" s="27" t="n">
        <v>-0.0365</v>
      </c>
      <c r="I20" s="124" t="n">
        <v>0</v>
      </c>
      <c r="J20" s="125">
        <f>I20</f>
        <v/>
      </c>
      <c r="K20" s="125">
        <f>J20</f>
        <v/>
      </c>
      <c r="L20" s="125">
        <f>K20</f>
        <v/>
      </c>
      <c r="M20" s="125">
        <f>L20</f>
        <v/>
      </c>
      <c r="N20" s="125">
        <f>M20</f>
        <v/>
      </c>
      <c r="O20" s="125">
        <f>N20</f>
        <v/>
      </c>
      <c r="P20" s="125">
        <f>O20</f>
        <v/>
      </c>
      <c r="Q20" s="125">
        <f>P20</f>
        <v/>
      </c>
      <c r="R20" s="125">
        <f>Q20</f>
        <v/>
      </c>
      <c r="S20" s="125">
        <f>R20</f>
        <v/>
      </c>
      <c r="T20" s="125">
        <f>S20</f>
        <v/>
      </c>
      <c r="U20" s="125">
        <f>T20</f>
        <v/>
      </c>
      <c r="V20" s="125">
        <f>U20</f>
        <v/>
      </c>
      <c r="W20" s="125">
        <f>V20</f>
        <v/>
      </c>
      <c r="X20" s="125">
        <f>W20</f>
        <v/>
      </c>
      <c r="Y20" s="125">
        <f>X20</f>
        <v/>
      </c>
      <c r="Z20" s="125">
        <f>Y20</f>
        <v/>
      </c>
      <c r="AA20" s="125">
        <f>Z20</f>
        <v/>
      </c>
      <c r="AB20" s="125">
        <f>AA20</f>
        <v/>
      </c>
      <c r="AC20" s="125">
        <f>AB20</f>
        <v/>
      </c>
      <c r="AD20" s="125">
        <f>AC20</f>
        <v/>
      </c>
      <c r="AE20" s="125">
        <f>AD20</f>
        <v/>
      </c>
      <c r="AF20" s="125">
        <f>AE20</f>
        <v/>
      </c>
      <c r="AG20" s="125">
        <f>AF20</f>
        <v/>
      </c>
      <c r="AH20" s="125">
        <f>AG20</f>
        <v/>
      </c>
      <c r="AI20" s="125">
        <f>AH20</f>
        <v/>
      </c>
      <c r="AJ20" s="125">
        <f>AI20</f>
        <v/>
      </c>
      <c r="AK20" s="125">
        <f>AJ20</f>
        <v/>
      </c>
      <c r="AL20" s="125">
        <f>AK20</f>
        <v/>
      </c>
      <c r="AM20" s="125">
        <f>AL20</f>
        <v/>
      </c>
      <c r="AO20" s="125">
        <f>SUM(I20:AN20)</f>
        <v/>
      </c>
      <c r="AP20" s="125">
        <f>SUM(I20:AM20)*E20+SUM(I20:AM20)*F20+SUM(I20:AM20)*G20</f>
        <v/>
      </c>
    </row>
    <row r="21">
      <c r="C21" s="27" t="inlineStr">
        <is>
          <t>[Person_8]</t>
        </is>
      </c>
      <c r="D21" s="27" t="inlineStr">
        <is>
          <t>Lone 17007100</t>
        </is>
      </c>
      <c r="E21" s="27" t="n">
        <v>2.43</v>
      </c>
      <c r="F21" s="57" t="n">
        <v>0.48</v>
      </c>
      <c r="G21" s="27" t="n">
        <v>-0.0365</v>
      </c>
      <c r="I21" s="124" t="n">
        <v>0</v>
      </c>
      <c r="J21" s="125">
        <f>I21</f>
        <v/>
      </c>
      <c r="K21" s="125">
        <f>J21</f>
        <v/>
      </c>
      <c r="L21" s="125">
        <f>K21</f>
        <v/>
      </c>
      <c r="M21" s="125">
        <f>L21</f>
        <v/>
      </c>
      <c r="N21" s="125">
        <f>M21</f>
        <v/>
      </c>
      <c r="O21" s="125">
        <f>N21</f>
        <v/>
      </c>
      <c r="P21" s="125">
        <f>O21</f>
        <v/>
      </c>
      <c r="Q21" s="125">
        <f>P21</f>
        <v/>
      </c>
      <c r="R21" s="125">
        <f>Q21</f>
        <v/>
      </c>
      <c r="S21" s="125">
        <f>R21</f>
        <v/>
      </c>
      <c r="T21" s="125">
        <f>S21</f>
        <v/>
      </c>
      <c r="U21" s="125">
        <f>T21</f>
        <v/>
      </c>
      <c r="V21" s="125">
        <f>U21</f>
        <v/>
      </c>
      <c r="W21" s="125">
        <f>V21</f>
        <v/>
      </c>
      <c r="X21" s="125">
        <f>W21</f>
        <v/>
      </c>
      <c r="Y21" s="125">
        <f>X21</f>
        <v/>
      </c>
      <c r="Z21" s="125">
        <f>Y21</f>
        <v/>
      </c>
      <c r="AA21" s="125">
        <f>Z21</f>
        <v/>
      </c>
      <c r="AB21" s="125">
        <f>AA21</f>
        <v/>
      </c>
      <c r="AC21" s="125">
        <f>AB21</f>
        <v/>
      </c>
      <c r="AD21" s="125">
        <f>AC21</f>
        <v/>
      </c>
      <c r="AE21" s="125">
        <f>AD21</f>
        <v/>
      </c>
      <c r="AF21" s="125">
        <f>AE21</f>
        <v/>
      </c>
      <c r="AG21" s="125">
        <f>AF21</f>
        <v/>
      </c>
      <c r="AH21" s="125">
        <f>AG21</f>
        <v/>
      </c>
      <c r="AI21" s="125">
        <f>AH21</f>
        <v/>
      </c>
      <c r="AJ21" s="125">
        <f>AI21</f>
        <v/>
      </c>
      <c r="AK21" s="125">
        <f>AJ21</f>
        <v/>
      </c>
      <c r="AL21" s="125">
        <f>AK21</f>
        <v/>
      </c>
      <c r="AM21" s="125">
        <f>AL21</f>
        <v/>
      </c>
      <c r="AO21" s="125">
        <f>SUM(I21:AN21)</f>
        <v/>
      </c>
      <c r="AP21" s="125">
        <f>SUM(I21:AM21)*E21+SUM(I21:AM21)*F21+SUM(I21:AM21)*G21</f>
        <v/>
      </c>
    </row>
    <row r="22">
      <c r="C22" s="27" t="inlineStr">
        <is>
          <t>El Paso (Ilonewa)</t>
        </is>
      </c>
      <c r="D22" s="27" t="inlineStr">
        <is>
          <t>Lone 17054701</t>
        </is>
      </c>
      <c r="E22" s="27" t="n">
        <v>2.43</v>
      </c>
      <c r="F22" s="57" t="n">
        <v>0.48</v>
      </c>
      <c r="G22" s="27" t="n">
        <v>-0.0365</v>
      </c>
      <c r="I22" s="124" t="n">
        <v>15000</v>
      </c>
      <c r="J22" s="125">
        <f>I22</f>
        <v/>
      </c>
      <c r="K22" s="125">
        <f>J22</f>
        <v/>
      </c>
      <c r="L22" s="125">
        <f>K22</f>
        <v/>
      </c>
      <c r="M22" s="125">
        <f>L22</f>
        <v/>
      </c>
      <c r="N22" s="125">
        <f>M22</f>
        <v/>
      </c>
      <c r="O22" s="125">
        <f>N22</f>
        <v/>
      </c>
      <c r="P22" s="125">
        <f>O22</f>
        <v/>
      </c>
      <c r="Q22" s="125">
        <f>P22</f>
        <v/>
      </c>
      <c r="R22" s="125">
        <f>Q22</f>
        <v/>
      </c>
      <c r="S22" s="125">
        <f>R22</f>
        <v/>
      </c>
      <c r="T22" s="125" t="n">
        <v>0</v>
      </c>
      <c r="U22" s="125">
        <f>T22</f>
        <v/>
      </c>
      <c r="V22" s="125">
        <f>U22</f>
        <v/>
      </c>
      <c r="W22" s="125">
        <f>V22</f>
        <v/>
      </c>
      <c r="X22" s="125">
        <f>W22</f>
        <v/>
      </c>
      <c r="Y22" s="125">
        <f>X22</f>
        <v/>
      </c>
      <c r="Z22" s="125">
        <f>Y22</f>
        <v/>
      </c>
      <c r="AA22" s="125">
        <f>Z22</f>
        <v/>
      </c>
      <c r="AB22" s="125">
        <f>AA22</f>
        <v/>
      </c>
      <c r="AC22" s="125">
        <f>AB22</f>
        <v/>
      </c>
      <c r="AD22" s="125">
        <f>AC22</f>
        <v/>
      </c>
      <c r="AE22" s="125">
        <f>AD22</f>
        <v/>
      </c>
      <c r="AF22" s="125">
        <f>AE22</f>
        <v/>
      </c>
      <c r="AG22" s="125">
        <f>AF22</f>
        <v/>
      </c>
      <c r="AH22" s="125">
        <f>AG22</f>
        <v/>
      </c>
      <c r="AI22" s="125">
        <f>AH22</f>
        <v/>
      </c>
      <c r="AJ22" s="125">
        <f>AI22</f>
        <v/>
      </c>
      <c r="AK22" s="125">
        <f>AJ22</f>
        <v/>
      </c>
      <c r="AL22" s="125">
        <f>AK22</f>
        <v/>
      </c>
      <c r="AM22" s="125">
        <f>AL22</f>
        <v/>
      </c>
      <c r="AO22" s="125">
        <f>SUM(I22:AN22)</f>
        <v/>
      </c>
      <c r="AP22" s="125">
        <f>SUM(I22:AM22)*E22+SUM(I22:AM22)*F22+SUM(I22:AM22)*G22</f>
        <v/>
      </c>
    </row>
    <row r="23">
      <c r="C23" s="27" t="inlineStr">
        <is>
          <t>[Person_3]</t>
        </is>
      </c>
      <c r="D23" s="27" t="inlineStr">
        <is>
          <t>Lone 17120110</t>
        </is>
      </c>
      <c r="E23" s="27" t="n">
        <v>2.43</v>
      </c>
      <c r="F23" s="57" t="n">
        <v>0.48</v>
      </c>
      <c r="G23" s="27" t="n">
        <v>-0.0365</v>
      </c>
      <c r="I23" s="124" t="n">
        <v>1700</v>
      </c>
      <c r="J23" s="125">
        <f>I23</f>
        <v/>
      </c>
      <c r="K23" s="125">
        <f>J23</f>
        <v/>
      </c>
      <c r="L23" s="125">
        <f>K23</f>
        <v/>
      </c>
      <c r="M23" s="125">
        <f>L23</f>
        <v/>
      </c>
      <c r="N23" s="125">
        <f>M23</f>
        <v/>
      </c>
      <c r="O23" s="125">
        <f>N23</f>
        <v/>
      </c>
      <c r="P23" s="125">
        <f>O23</f>
        <v/>
      </c>
      <c r="Q23" s="125">
        <f>P23</f>
        <v/>
      </c>
      <c r="R23" s="125">
        <f>Q23</f>
        <v/>
      </c>
      <c r="S23" s="125">
        <f>R23</f>
        <v/>
      </c>
      <c r="T23" s="125">
        <f>S23</f>
        <v/>
      </c>
      <c r="U23" s="125">
        <f>T23</f>
        <v/>
      </c>
      <c r="V23" s="125">
        <f>U23</f>
        <v/>
      </c>
      <c r="W23" s="125">
        <f>V23</f>
        <v/>
      </c>
      <c r="X23" s="125">
        <f>W23</f>
        <v/>
      </c>
      <c r="Y23" s="125">
        <f>X23</f>
        <v/>
      </c>
      <c r="Z23" s="125">
        <f>Y23</f>
        <v/>
      </c>
      <c r="AA23" s="125" t="n">
        <v>16700</v>
      </c>
      <c r="AB23" s="125">
        <f>AA23</f>
        <v/>
      </c>
      <c r="AC23" s="125">
        <f>AB23</f>
        <v/>
      </c>
      <c r="AD23" s="125">
        <f>AC23</f>
        <v/>
      </c>
      <c r="AE23" s="125">
        <f>AD23</f>
        <v/>
      </c>
      <c r="AF23" s="125">
        <f>AE23</f>
        <v/>
      </c>
      <c r="AG23" s="125">
        <f>AF23</f>
        <v/>
      </c>
      <c r="AH23" s="125">
        <f>AG23</f>
        <v/>
      </c>
      <c r="AI23" s="125">
        <f>AH23</f>
        <v/>
      </c>
      <c r="AJ23" s="125">
        <f>AI23</f>
        <v/>
      </c>
      <c r="AK23" s="125">
        <f>AJ23</f>
        <v/>
      </c>
      <c r="AL23" s="125">
        <f>AK23</f>
        <v/>
      </c>
      <c r="AM23" s="125">
        <f>AL23</f>
        <v/>
      </c>
      <c r="AO23" s="125">
        <f>SUM(I23:AN23)</f>
        <v/>
      </c>
      <c r="AP23" s="125">
        <f>SUM(I23:AM23)*E23+SUM(I23:AM23)*F23+SUM(I23:AM23)*G23</f>
        <v/>
      </c>
    </row>
    <row r="24">
      <c r="C24" s="27" t="inlineStr">
        <is>
          <t>Range Sterling</t>
        </is>
      </c>
      <c r="D24" s="27" t="inlineStr">
        <is>
          <t>Lone 17143600</t>
        </is>
      </c>
      <c r="E24" s="27" t="n">
        <v>2.43</v>
      </c>
      <c r="F24" s="57" t="n">
        <v>0.48</v>
      </c>
      <c r="G24" s="27" t="n">
        <v>-0.0365</v>
      </c>
      <c r="I24" s="124" t="n">
        <v>0</v>
      </c>
      <c r="J24" s="125">
        <f>I24</f>
        <v/>
      </c>
      <c r="K24" s="125">
        <f>J24</f>
        <v/>
      </c>
      <c r="L24" s="125">
        <f>K24</f>
        <v/>
      </c>
      <c r="M24" s="125">
        <f>L24</f>
        <v/>
      </c>
      <c r="N24" s="125">
        <f>M24</f>
        <v/>
      </c>
      <c r="O24" s="125">
        <f>N24</f>
        <v/>
      </c>
      <c r="P24" s="125">
        <f>O24</f>
        <v/>
      </c>
      <c r="Q24" s="125">
        <f>P24</f>
        <v/>
      </c>
      <c r="R24" s="125">
        <f>Q24</f>
        <v/>
      </c>
      <c r="S24" s="125">
        <f>R24</f>
        <v/>
      </c>
      <c r="T24" s="125">
        <f>S24</f>
        <v/>
      </c>
      <c r="U24" s="125">
        <f>T24</f>
        <v/>
      </c>
      <c r="V24" s="125">
        <f>U24</f>
        <v/>
      </c>
      <c r="W24" s="125">
        <f>V24</f>
        <v/>
      </c>
      <c r="X24" s="125">
        <f>W24</f>
        <v/>
      </c>
      <c r="Y24" s="125">
        <f>X24</f>
        <v/>
      </c>
      <c r="Z24" s="125">
        <f>Y24</f>
        <v/>
      </c>
      <c r="AA24" s="125">
        <f>Z24</f>
        <v/>
      </c>
      <c r="AB24" s="125">
        <f>AA24</f>
        <v/>
      </c>
      <c r="AC24" s="125">
        <f>AB24</f>
        <v/>
      </c>
      <c r="AD24" s="125">
        <f>AC24</f>
        <v/>
      </c>
      <c r="AE24" s="125">
        <f>AD24</f>
        <v/>
      </c>
      <c r="AF24" s="125">
        <f>AE24</f>
        <v/>
      </c>
      <c r="AG24" s="125">
        <f>AF24</f>
        <v/>
      </c>
      <c r="AH24" s="125">
        <f>AG24</f>
        <v/>
      </c>
      <c r="AI24" s="125">
        <f>AH24</f>
        <v/>
      </c>
      <c r="AJ24" s="125">
        <f>AI24</f>
        <v/>
      </c>
      <c r="AK24" s="125">
        <f>AJ24</f>
        <v/>
      </c>
      <c r="AL24" s="125">
        <f>AK24</f>
        <v/>
      </c>
      <c r="AM24" s="125">
        <f>AL24</f>
        <v/>
      </c>
      <c r="AO24" s="125">
        <f>SUM(I24:AN24)</f>
        <v/>
      </c>
      <c r="AP24" s="125">
        <f>SUM(I24:AM24)*E24+SUM(I24:AM24)*F24+SUM(I24:AM24)*G24</f>
        <v/>
      </c>
    </row>
    <row r="25">
      <c r="C25" s="27" t="inlineStr">
        <is>
          <t>Conoco Sterling</t>
        </is>
      </c>
      <c r="D25" s="27" t="inlineStr">
        <is>
          <t>Lone 17195450</t>
        </is>
      </c>
      <c r="E25" s="27" t="n">
        <v>2.43</v>
      </c>
      <c r="F25" s="57" t="n">
        <v>0.48</v>
      </c>
      <c r="G25" s="27" t="n">
        <v>-0.0365</v>
      </c>
      <c r="I25" s="124" t="n">
        <v>0</v>
      </c>
      <c r="J25" s="125">
        <f>I25</f>
        <v/>
      </c>
      <c r="K25" s="125">
        <f>J25</f>
        <v/>
      </c>
      <c r="L25" s="125">
        <f>K25</f>
        <v/>
      </c>
      <c r="M25" s="125">
        <f>L25</f>
        <v/>
      </c>
      <c r="N25" s="125">
        <f>M25</f>
        <v/>
      </c>
      <c r="O25" s="125">
        <f>N25</f>
        <v/>
      </c>
      <c r="P25" s="125">
        <f>O25</f>
        <v/>
      </c>
      <c r="Q25" s="125">
        <f>P25</f>
        <v/>
      </c>
      <c r="R25" s="125">
        <f>Q25</f>
        <v/>
      </c>
      <c r="S25" s="125">
        <f>R25</f>
        <v/>
      </c>
      <c r="T25" s="125">
        <f>S25</f>
        <v/>
      </c>
      <c r="U25" s="125">
        <f>T25</f>
        <v/>
      </c>
      <c r="V25" s="125">
        <f>U25</f>
        <v/>
      </c>
      <c r="W25" s="125">
        <f>V25</f>
        <v/>
      </c>
      <c r="X25" s="125">
        <f>W25</f>
        <v/>
      </c>
      <c r="Y25" s="125">
        <f>X25</f>
        <v/>
      </c>
      <c r="Z25" s="125">
        <f>Y25</f>
        <v/>
      </c>
      <c r="AA25" s="125">
        <f>Z25</f>
        <v/>
      </c>
      <c r="AB25" s="125">
        <f>AA25</f>
        <v/>
      </c>
      <c r="AC25" s="125">
        <f>AB25</f>
        <v/>
      </c>
      <c r="AD25" s="125">
        <f>AC25</f>
        <v/>
      </c>
      <c r="AE25" s="125">
        <f>AD25</f>
        <v/>
      </c>
      <c r="AF25" s="125">
        <f>AE25</f>
        <v/>
      </c>
      <c r="AG25" s="125">
        <f>AF25</f>
        <v/>
      </c>
      <c r="AH25" s="125">
        <f>AG25</f>
        <v/>
      </c>
      <c r="AI25" s="125">
        <f>AH25</f>
        <v/>
      </c>
      <c r="AJ25" s="125">
        <f>AI25</f>
        <v/>
      </c>
      <c r="AK25" s="125">
        <f>AJ25</f>
        <v/>
      </c>
      <c r="AL25" s="125">
        <f>AK25</f>
        <v/>
      </c>
      <c r="AM25" s="125">
        <f>AL25</f>
        <v/>
      </c>
      <c r="AO25" s="125">
        <f>SUM(I25:AN25)</f>
        <v/>
      </c>
      <c r="AP25" s="125">
        <f>SUM(I25:AM25)*E25+SUM(I25:AM25)*F25+SUM(I25:AM25)*G25</f>
        <v/>
      </c>
    </row>
    <row r="26">
      <c r="C26" s="27" t="inlineStr">
        <is>
          <t>Oasis</t>
        </is>
      </c>
      <c r="D26" s="27" t="inlineStr">
        <is>
          <t>Lone 17300000</t>
        </is>
      </c>
      <c r="E26" s="27" t="n">
        <v>2.43</v>
      </c>
      <c r="F26" s="57" t="n">
        <v>0.48</v>
      </c>
      <c r="G26" s="27" t="n">
        <v>-0.0365</v>
      </c>
      <c r="I26" s="124" t="n">
        <v>0</v>
      </c>
      <c r="J26" s="125">
        <f>I26</f>
        <v/>
      </c>
      <c r="K26" s="125">
        <f>J26</f>
        <v/>
      </c>
      <c r="L26" s="125">
        <f>K26</f>
        <v/>
      </c>
      <c r="M26" s="125">
        <f>L26</f>
        <v/>
      </c>
      <c r="N26" s="125">
        <f>M26</f>
        <v/>
      </c>
      <c r="O26" s="125">
        <f>N26</f>
        <v/>
      </c>
      <c r="P26" s="125">
        <f>O26</f>
        <v/>
      </c>
      <c r="Q26" s="125">
        <f>P26</f>
        <v/>
      </c>
      <c r="R26" s="125">
        <f>Q26</f>
        <v/>
      </c>
      <c r="S26" s="125">
        <f>R26</f>
        <v/>
      </c>
      <c r="T26" s="125">
        <f>S26</f>
        <v/>
      </c>
      <c r="U26" s="125">
        <f>T26</f>
        <v/>
      </c>
      <c r="V26" s="125">
        <f>U26</f>
        <v/>
      </c>
      <c r="W26" s="125">
        <f>V26</f>
        <v/>
      </c>
      <c r="X26" s="125">
        <f>W26</f>
        <v/>
      </c>
      <c r="Y26" s="125">
        <f>X26</f>
        <v/>
      </c>
      <c r="Z26" s="125" t="n">
        <v>15000</v>
      </c>
      <c r="AA26" s="125" t="n">
        <v>0</v>
      </c>
      <c r="AB26" s="125">
        <f>AA26</f>
        <v/>
      </c>
      <c r="AC26" s="125">
        <f>AB26</f>
        <v/>
      </c>
      <c r="AD26" s="125">
        <f>AC26</f>
        <v/>
      </c>
      <c r="AE26" s="125">
        <f>AD26</f>
        <v/>
      </c>
      <c r="AF26" s="125">
        <f>AE26</f>
        <v/>
      </c>
      <c r="AG26" s="125">
        <f>AF26</f>
        <v/>
      </c>
      <c r="AH26" s="125">
        <f>AG26</f>
        <v/>
      </c>
      <c r="AI26" s="125">
        <f>AH26</f>
        <v/>
      </c>
      <c r="AJ26" s="125">
        <f>AI26</f>
        <v/>
      </c>
      <c r="AK26" s="125">
        <f>AJ26</f>
        <v/>
      </c>
      <c r="AL26" s="125">
        <f>AK26</f>
        <v/>
      </c>
      <c r="AM26" s="125">
        <f>AL26</f>
        <v/>
      </c>
      <c r="AO26" s="125">
        <f>SUM(I26:AN26)</f>
        <v/>
      </c>
      <c r="AP26" s="125">
        <f>SUM(I26:AM26)*E26+SUM(I26:AM26)*F26+SUM(I26:AM26)*G26</f>
        <v/>
      </c>
    </row>
    <row r="27">
      <c r="C27" s="27" t="inlineStr">
        <is>
          <t>[Person_9]</t>
        </is>
      </c>
      <c r="D27" s="27" t="inlineStr">
        <is>
          <t>Lone 17433500</t>
        </is>
      </c>
      <c r="E27" s="27" t="n">
        <v>2.43</v>
      </c>
      <c r="F27" s="57" t="n">
        <v>0.48</v>
      </c>
      <c r="G27" s="27" t="n">
        <v>-0.0365</v>
      </c>
      <c r="I27" s="124" t="n">
        <v>0</v>
      </c>
      <c r="J27" s="125">
        <f>I27</f>
        <v/>
      </c>
      <c r="K27" s="125">
        <f>J27</f>
        <v/>
      </c>
      <c r="L27" s="125">
        <f>K27</f>
        <v/>
      </c>
      <c r="M27" s="125">
        <f>L27</f>
        <v/>
      </c>
      <c r="N27" s="125">
        <f>M27</f>
        <v/>
      </c>
      <c r="O27" s="125">
        <f>N27</f>
        <v/>
      </c>
      <c r="P27" s="125">
        <f>O27</f>
        <v/>
      </c>
      <c r="Q27" s="125">
        <f>P27</f>
        <v/>
      </c>
      <c r="R27" s="125">
        <f>Q27</f>
        <v/>
      </c>
      <c r="S27" s="125">
        <f>R27</f>
        <v/>
      </c>
      <c r="T27" s="125">
        <f>S27</f>
        <v/>
      </c>
      <c r="U27" s="125">
        <f>T27</f>
        <v/>
      </c>
      <c r="V27" s="125">
        <f>U27</f>
        <v/>
      </c>
      <c r="W27" s="125">
        <f>V27</f>
        <v/>
      </c>
      <c r="X27" s="125">
        <f>W27</f>
        <v/>
      </c>
      <c r="Y27" s="125">
        <f>X27</f>
        <v/>
      </c>
      <c r="Z27" s="125">
        <f>Y27</f>
        <v/>
      </c>
      <c r="AA27" s="125">
        <f>Z27</f>
        <v/>
      </c>
      <c r="AB27" s="125">
        <f>AA27</f>
        <v/>
      </c>
      <c r="AC27" s="125">
        <f>AB27</f>
        <v/>
      </c>
      <c r="AD27" s="125">
        <f>AC27</f>
        <v/>
      </c>
      <c r="AE27" s="125">
        <f>AD27</f>
        <v/>
      </c>
      <c r="AF27" s="125">
        <f>AE27</f>
        <v/>
      </c>
      <c r="AG27" s="125">
        <f>AF27</f>
        <v/>
      </c>
      <c r="AH27" s="125">
        <f>AG27</f>
        <v/>
      </c>
      <c r="AI27" s="125">
        <f>AH27</f>
        <v/>
      </c>
      <c r="AJ27" s="125">
        <f>AI27</f>
        <v/>
      </c>
      <c r="AK27" s="125">
        <f>AJ27</f>
        <v/>
      </c>
      <c r="AL27" s="125">
        <f>AK27</f>
        <v/>
      </c>
      <c r="AM27" s="125">
        <f>AL27</f>
        <v/>
      </c>
      <c r="AO27" s="125">
        <f>SUM(I27:AN27)</f>
        <v/>
      </c>
      <c r="AP27" s="125">
        <f>SUM(I27:AM27)*E27+SUM(I27:AM27)*F27+SUM(I27:AM27)*G27</f>
        <v/>
      </c>
    </row>
    <row r="28">
      <c r="C28" s="27" t="inlineStr">
        <is>
          <t>TW</t>
        </is>
      </c>
      <c r="D28" s="27" t="inlineStr">
        <is>
          <t>Lone 18000600</t>
        </is>
      </c>
      <c r="E28" s="27" t="n">
        <v>2.43</v>
      </c>
      <c r="F28" s="57" t="n">
        <v>0.48</v>
      </c>
      <c r="G28" s="27" t="n">
        <v>-0.0365</v>
      </c>
      <c r="I28" s="124" t="n">
        <v>0</v>
      </c>
      <c r="J28" s="125">
        <f>I28</f>
        <v/>
      </c>
      <c r="K28" s="125">
        <f>J28</f>
        <v/>
      </c>
      <c r="L28" s="125">
        <f>K28</f>
        <v/>
      </c>
      <c r="M28" s="125">
        <f>L28</f>
        <v/>
      </c>
      <c r="N28" s="125">
        <f>M28</f>
        <v/>
      </c>
      <c r="O28" s="125">
        <f>N28</f>
        <v/>
      </c>
      <c r="P28" s="125">
        <f>O28</f>
        <v/>
      </c>
      <c r="Q28" s="125">
        <f>P28</f>
        <v/>
      </c>
      <c r="R28" s="125">
        <f>Q28</f>
        <v/>
      </c>
      <c r="S28" s="125">
        <f>R28</f>
        <v/>
      </c>
      <c r="T28" s="125">
        <f>S28</f>
        <v/>
      </c>
      <c r="U28" s="125">
        <f>T28</f>
        <v/>
      </c>
      <c r="V28" s="125">
        <f>U28</f>
        <v/>
      </c>
      <c r="W28" s="125">
        <f>V28</f>
        <v/>
      </c>
      <c r="X28" s="125">
        <f>W28</f>
        <v/>
      </c>
      <c r="Y28" s="125">
        <f>X28</f>
        <v/>
      </c>
      <c r="Z28" s="125">
        <f>Y28</f>
        <v/>
      </c>
      <c r="AA28" s="125">
        <f>Z28</f>
        <v/>
      </c>
      <c r="AB28" s="125">
        <f>AA28</f>
        <v/>
      </c>
      <c r="AC28" s="125">
        <f>AB28</f>
        <v/>
      </c>
      <c r="AD28" s="125">
        <f>AC28</f>
        <v/>
      </c>
      <c r="AE28" s="125">
        <f>AD28</f>
        <v/>
      </c>
      <c r="AF28" s="125">
        <f>AE28</f>
        <v/>
      </c>
      <c r="AG28" s="125">
        <f>AF28</f>
        <v/>
      </c>
      <c r="AH28" s="125">
        <f>AG28</f>
        <v/>
      </c>
      <c r="AI28" s="125">
        <f>AH28</f>
        <v/>
      </c>
      <c r="AJ28" s="125">
        <f>AI28</f>
        <v/>
      </c>
      <c r="AK28" s="125">
        <f>AJ28</f>
        <v/>
      </c>
      <c r="AL28" s="125">
        <f>AK28</f>
        <v/>
      </c>
      <c r="AM28" s="125">
        <f>AL28</f>
        <v/>
      </c>
      <c r="AO28" s="125">
        <f>SUM(I28:AN28)</f>
        <v/>
      </c>
      <c r="AP28" s="125">
        <f>SUM(I28:AM28)*E28+SUM(I28:AM28)*F28+SUM(I28:AM28)*G28</f>
        <v/>
      </c>
    </row>
    <row r="29">
      <c r="C29" s="27" t="inlineStr">
        <is>
          <t>Richardson Mivida</t>
        </is>
      </c>
      <c r="D29" s="27" t="inlineStr">
        <is>
          <t>Lone 18005400</t>
        </is>
      </c>
      <c r="E29" s="27" t="n">
        <v>2.43</v>
      </c>
      <c r="F29" s="57" t="n">
        <v>0.48</v>
      </c>
      <c r="G29" s="27" t="n">
        <v>-0.0365</v>
      </c>
      <c r="I29" s="124" t="n">
        <v>8300</v>
      </c>
      <c r="J29" s="125">
        <f>I29</f>
        <v/>
      </c>
      <c r="K29" s="125">
        <f>J29</f>
        <v/>
      </c>
      <c r="L29" s="125">
        <f>K29</f>
        <v/>
      </c>
      <c r="M29" s="125">
        <f>L29</f>
        <v/>
      </c>
      <c r="N29" s="125">
        <f>M29</f>
        <v/>
      </c>
      <c r="O29" s="125">
        <f>N29</f>
        <v/>
      </c>
      <c r="P29" s="125">
        <f>O29</f>
        <v/>
      </c>
      <c r="Q29" s="125">
        <f>P29</f>
        <v/>
      </c>
      <c r="R29" s="125">
        <f>Q29</f>
        <v/>
      </c>
      <c r="S29" s="125">
        <f>R29</f>
        <v/>
      </c>
      <c r="T29" s="125">
        <f>S29</f>
        <v/>
      </c>
      <c r="U29" s="125" t="n">
        <v>13300</v>
      </c>
      <c r="V29" s="125">
        <f>U29</f>
        <v/>
      </c>
      <c r="W29" s="125">
        <f>V29</f>
        <v/>
      </c>
      <c r="X29" s="125">
        <f>W29</f>
        <v/>
      </c>
      <c r="Y29" s="125" t="n">
        <v>8300</v>
      </c>
      <c r="Z29" s="125">
        <f>Y29</f>
        <v/>
      </c>
      <c r="AA29" s="125">
        <f>Z29</f>
        <v/>
      </c>
      <c r="AB29" s="125">
        <f>AA29</f>
        <v/>
      </c>
      <c r="AC29" s="125">
        <f>AB29</f>
        <v/>
      </c>
      <c r="AD29" s="125">
        <f>AC29</f>
        <v/>
      </c>
      <c r="AE29" s="125">
        <f>AD29</f>
        <v/>
      </c>
      <c r="AF29" s="125">
        <f>AE29</f>
        <v/>
      </c>
      <c r="AG29" s="125">
        <f>AF29</f>
        <v/>
      </c>
      <c r="AH29" s="125">
        <f>AG29</f>
        <v/>
      </c>
      <c r="AI29" s="125">
        <f>AH29</f>
        <v/>
      </c>
      <c r="AJ29" s="125">
        <f>AI29</f>
        <v/>
      </c>
      <c r="AK29" s="125">
        <f>AJ29</f>
        <v/>
      </c>
      <c r="AL29" s="125">
        <f>AK29</f>
        <v/>
      </c>
      <c r="AM29" s="125">
        <f>AL29</f>
        <v/>
      </c>
      <c r="AO29" s="125">
        <f>SUM(I29:AN29)</f>
        <v/>
      </c>
      <c r="AP29" s="125">
        <f>SUM(I29:AM29)*E29+SUM(I29:AM29)*F29+SUM(I29:AM29)*G29</f>
        <v/>
      </c>
    </row>
    <row r="30">
      <c r="C30" s="27" t="inlineStr">
        <is>
          <t>Duke Pegasus</t>
        </is>
      </c>
      <c r="D30" s="27" t="inlineStr">
        <is>
          <t>Lone 17979600</t>
        </is>
      </c>
      <c r="E30" s="27" t="n">
        <v>2.43</v>
      </c>
      <c r="F30" s="57" t="n">
        <v>0.48</v>
      </c>
      <c r="G30" s="27" t="n">
        <v>-0.0365</v>
      </c>
      <c r="I30" s="126" t="n">
        <v>0</v>
      </c>
      <c r="J30" s="127">
        <f>I30</f>
        <v/>
      </c>
      <c r="K30" s="127">
        <f>J30</f>
        <v/>
      </c>
      <c r="L30" s="127">
        <f>K30</f>
        <v/>
      </c>
      <c r="M30" s="127">
        <f>L30</f>
        <v/>
      </c>
      <c r="N30" s="127">
        <f>M30</f>
        <v/>
      </c>
      <c r="O30" s="127">
        <f>N30</f>
        <v/>
      </c>
      <c r="P30" s="127">
        <f>O30</f>
        <v/>
      </c>
      <c r="Q30" s="127">
        <f>P30</f>
        <v/>
      </c>
      <c r="R30" s="127">
        <f>Q30</f>
        <v/>
      </c>
      <c r="S30" s="127">
        <f>R30</f>
        <v/>
      </c>
      <c r="T30" s="127">
        <f>S30</f>
        <v/>
      </c>
      <c r="U30" s="127">
        <f>T30</f>
        <v/>
      </c>
      <c r="V30" s="127">
        <f>U30</f>
        <v/>
      </c>
      <c r="W30" s="127">
        <f>V30</f>
        <v/>
      </c>
      <c r="X30" s="127">
        <f>W30</f>
        <v/>
      </c>
      <c r="Y30" s="127">
        <f>X30</f>
        <v/>
      </c>
      <c r="Z30" s="127">
        <f>Y30</f>
        <v/>
      </c>
      <c r="AA30" s="127">
        <f>Z30</f>
        <v/>
      </c>
      <c r="AB30" s="127">
        <f>AA30</f>
        <v/>
      </c>
      <c r="AC30" s="127">
        <f>AB30</f>
        <v/>
      </c>
      <c r="AD30" s="127">
        <f>AC30</f>
        <v/>
      </c>
      <c r="AE30" s="127">
        <f>AD30</f>
        <v/>
      </c>
      <c r="AF30" s="127">
        <f>AE30</f>
        <v/>
      </c>
      <c r="AG30" s="127">
        <f>AF30</f>
        <v/>
      </c>
      <c r="AH30" s="127">
        <f>AG30</f>
        <v/>
      </c>
      <c r="AI30" s="127">
        <f>AH30</f>
        <v/>
      </c>
      <c r="AJ30" s="127">
        <f>AI30</f>
        <v/>
      </c>
      <c r="AK30" s="127">
        <f>AJ30</f>
        <v/>
      </c>
      <c r="AL30" s="127">
        <f>AK30</f>
        <v/>
      </c>
      <c r="AM30" s="127">
        <f>AL30</f>
        <v/>
      </c>
      <c r="AO30" s="127">
        <f>SUM(I30:AN30)</f>
        <v/>
      </c>
      <c r="AP30" s="127">
        <f>SUM(I30:AM30)*E30+SUM(I30:AM30)*F30+SUM(I30:AM30)*G30</f>
        <v/>
      </c>
    </row>
    <row r="31">
      <c r="I31" s="128">
        <f>SUM(I19:I30)</f>
        <v/>
      </c>
      <c r="J31" s="128">
        <f>SUM(J19:J30)</f>
        <v/>
      </c>
      <c r="K31" s="128">
        <f>SUM(K19:K30)</f>
        <v/>
      </c>
      <c r="L31" s="128">
        <f>SUM(L19:L30)</f>
        <v/>
      </c>
      <c r="M31" s="128">
        <f>SUM(M19:M30)</f>
        <v/>
      </c>
      <c r="N31" s="128">
        <f>SUM(N19:N30)</f>
        <v/>
      </c>
      <c r="O31" s="128">
        <f>SUM(O19:O30)</f>
        <v/>
      </c>
      <c r="P31" s="128">
        <f>SUM(P19:P30)</f>
        <v/>
      </c>
      <c r="Q31" s="128">
        <f>SUM(Q19:Q30)</f>
        <v/>
      </c>
      <c r="R31" s="128">
        <f>SUM(R19:R30)</f>
        <v/>
      </c>
      <c r="S31" s="128">
        <f>SUM(S19:S30)</f>
        <v/>
      </c>
      <c r="T31" s="128">
        <f>SUM(T19:T30)</f>
        <v/>
      </c>
      <c r="U31" s="128">
        <f>SUM(U19:U30)</f>
        <v/>
      </c>
      <c r="V31" s="128">
        <f>SUM(V19:V30)</f>
        <v/>
      </c>
      <c r="W31" s="128">
        <f>SUM(W19:W30)</f>
        <v/>
      </c>
      <c r="X31" s="128">
        <f>SUM(X19:X30)</f>
        <v/>
      </c>
      <c r="Y31" s="128">
        <f>SUM(Y19:Y30)</f>
        <v/>
      </c>
      <c r="Z31" s="128">
        <f>SUM(Z19:Z30)</f>
        <v/>
      </c>
      <c r="AA31" s="128">
        <f>SUM(AA19:AA30)</f>
        <v/>
      </c>
      <c r="AB31" s="128">
        <f>SUM(AB19:AB30)</f>
        <v/>
      </c>
      <c r="AC31" s="128">
        <f>SUM(AC19:AC30)</f>
        <v/>
      </c>
      <c r="AD31" s="128">
        <f>SUM(AD19:AD30)</f>
        <v/>
      </c>
      <c r="AE31" s="128">
        <f>SUM(AE19:AE30)</f>
        <v/>
      </c>
      <c r="AF31" s="128">
        <f>SUM(AF19:AF30)</f>
        <v/>
      </c>
      <c r="AG31" s="128">
        <f>SUM(AG19:AG30)</f>
        <v/>
      </c>
      <c r="AH31" s="128">
        <f>SUM(AH19:AH30)</f>
        <v/>
      </c>
      <c r="AI31" s="128">
        <f>SUM(AI19:AI30)</f>
        <v/>
      </c>
      <c r="AJ31" s="128">
        <f>SUM(AJ19:AJ30)</f>
        <v/>
      </c>
      <c r="AK31" s="128">
        <f>SUM(AK19:AK30)</f>
        <v/>
      </c>
      <c r="AL31" s="128">
        <f>SUM(AL19:AL30)</f>
        <v/>
      </c>
      <c r="AM31" s="128">
        <f>SUM(AM19:AM30)</f>
        <v/>
      </c>
      <c r="AO31" s="129">
        <f>SUM(AO19:AO30)</f>
        <v/>
      </c>
      <c r="AP31" s="129">
        <f>SUM(AP19:AP30)</f>
        <v/>
      </c>
    </row>
    <row r="32">
      <c r="I32" s="128" t="n"/>
      <c r="J32" s="128" t="n"/>
      <c r="K32" s="128" t="n"/>
      <c r="L32" s="128" t="n"/>
      <c r="M32" s="128" t="n"/>
      <c r="N32" s="128" t="n"/>
      <c r="O32" s="128" t="n"/>
      <c r="P32" s="128" t="n"/>
      <c r="Q32" s="128" t="n"/>
      <c r="R32" s="128" t="n"/>
      <c r="S32" s="128" t="n"/>
      <c r="T32" s="128" t="n"/>
      <c r="U32" s="128" t="n"/>
      <c r="V32" s="128" t="n"/>
      <c r="W32" s="128" t="n"/>
      <c r="X32" s="128" t="n"/>
      <c r="Y32" s="128" t="n"/>
      <c r="Z32" s="128" t="n"/>
      <c r="AA32" s="128" t="n"/>
      <c r="AB32" s="128" t="n"/>
      <c r="AC32" s="128" t="n"/>
      <c r="AD32" s="128" t="n"/>
      <c r="AE32" s="128" t="n"/>
      <c r="AF32" s="128" t="n"/>
      <c r="AG32" s="128" t="n"/>
      <c r="AH32" s="128" t="n"/>
      <c r="AI32" s="128" t="n"/>
      <c r="AJ32" s="128" t="n"/>
      <c r="AK32" s="128" t="n"/>
      <c r="AL32" s="128" t="n"/>
      <c r="AM32" s="128" t="n"/>
    </row>
    <row r="33">
      <c r="B33" s="97" t="inlineStr">
        <is>
          <t>Spot Supply</t>
        </is>
      </c>
      <c r="I33" s="128" t="n"/>
      <c r="J33" s="128" t="n"/>
      <c r="K33" s="128" t="n"/>
      <c r="L33" s="128" t="n"/>
      <c r="M33" s="128" t="n"/>
      <c r="N33" s="128" t="n"/>
      <c r="O33" s="128" t="n"/>
      <c r="P33" s="128" t="n"/>
      <c r="Q33" s="128" t="n"/>
      <c r="R33" s="128" t="n"/>
      <c r="S33" s="128" t="n"/>
      <c r="T33" s="128" t="n"/>
      <c r="U33" s="128" t="n"/>
      <c r="V33" s="128" t="n"/>
      <c r="W33" s="128" t="n"/>
      <c r="X33" s="128" t="n"/>
      <c r="Y33" s="128" t="n"/>
      <c r="Z33" s="128" t="n"/>
      <c r="AA33" s="128" t="n"/>
      <c r="AB33" s="128" t="n"/>
      <c r="AC33" s="128" t="n"/>
      <c r="AD33" s="128" t="n"/>
      <c r="AE33" s="128" t="n"/>
      <c r="AF33" s="128" t="n"/>
      <c r="AG33" s="128" t="n"/>
      <c r="AH33" s="128" t="n"/>
      <c r="AI33" s="128" t="n"/>
      <c r="AJ33" s="128" t="n"/>
      <c r="AK33" s="128" t="n"/>
      <c r="AL33" s="128" t="n"/>
      <c r="AM33" s="128" t="n"/>
    </row>
    <row r="34">
      <c r="C34" s="27" t="inlineStr">
        <is>
          <t>Location</t>
        </is>
      </c>
      <c r="D34" s="27" t="inlineStr">
        <is>
          <t>Meter #</t>
        </is>
      </c>
      <c r="I34" s="124" t="n">
        <v>0</v>
      </c>
      <c r="J34" s="124" t="n">
        <v>0</v>
      </c>
      <c r="K34" s="124" t="n">
        <v>0</v>
      </c>
      <c r="L34" s="124" t="n">
        <v>0</v>
      </c>
      <c r="M34" s="124" t="n">
        <v>0</v>
      </c>
      <c r="N34" s="124" t="n">
        <v>0</v>
      </c>
      <c r="O34" s="124" t="n">
        <v>0</v>
      </c>
      <c r="P34" s="124" t="n">
        <v>0</v>
      </c>
      <c r="Q34" s="124" t="n">
        <v>0</v>
      </c>
      <c r="R34" s="124" t="n">
        <v>0</v>
      </c>
      <c r="S34" s="124" t="n">
        <v>0</v>
      </c>
      <c r="T34" s="124" t="n">
        <v>0</v>
      </c>
      <c r="U34" s="124" t="n">
        <v>0</v>
      </c>
      <c r="V34" s="124" t="n">
        <v>0</v>
      </c>
      <c r="W34" s="124" t="n">
        <v>0</v>
      </c>
      <c r="X34" s="124" t="n">
        <v>0</v>
      </c>
      <c r="Y34" s="124" t="n">
        <v>0</v>
      </c>
      <c r="Z34" s="124" t="n">
        <v>0</v>
      </c>
      <c r="AA34" s="124" t="n">
        <v>0</v>
      </c>
      <c r="AB34" s="124" t="n">
        <v>0</v>
      </c>
      <c r="AC34" s="124" t="n">
        <v>0</v>
      </c>
      <c r="AD34" s="124" t="n">
        <v>0</v>
      </c>
      <c r="AE34" s="124" t="n">
        <v>0</v>
      </c>
      <c r="AF34" s="124" t="n">
        <v>0</v>
      </c>
      <c r="AG34" s="124" t="n">
        <v>0</v>
      </c>
      <c r="AH34" s="124" t="n">
        <v>0</v>
      </c>
      <c r="AI34" s="124" t="n">
        <v>0</v>
      </c>
      <c r="AJ34" s="124" t="n">
        <v>0</v>
      </c>
      <c r="AK34" s="124" t="n">
        <v>0</v>
      </c>
      <c r="AL34" s="124" t="n">
        <v>0</v>
      </c>
      <c r="AM34" s="124" t="n">
        <v>0</v>
      </c>
      <c r="AO34" s="125">
        <f>SUM(I34:AN34)</f>
        <v/>
      </c>
      <c r="AP34" s="125">
        <f>SUM(I34:AM34)*E34</f>
        <v/>
      </c>
    </row>
    <row r="35" hidden="1">
      <c r="I35" s="124" t="n"/>
      <c r="J35" s="124" t="n"/>
      <c r="K35" s="124" t="n"/>
      <c r="L35" s="124" t="n"/>
      <c r="M35" s="124" t="n"/>
      <c r="N35" s="124" t="n"/>
      <c r="O35" s="124" t="n"/>
      <c r="P35" s="124" t="n"/>
      <c r="Q35" s="124" t="n"/>
      <c r="R35" s="124" t="n"/>
      <c r="S35" s="124" t="n"/>
      <c r="T35" s="124" t="n"/>
      <c r="U35" s="124" t="n"/>
      <c r="V35" s="124" t="n"/>
      <c r="W35" s="124" t="n"/>
      <c r="X35" s="124" t="n"/>
      <c r="Y35" s="124" t="n"/>
      <c r="Z35" s="124" t="n"/>
      <c r="AA35" s="124" t="n"/>
      <c r="AB35" s="124" t="n"/>
      <c r="AC35" s="124" t="n"/>
      <c r="AD35" s="124" t="n"/>
      <c r="AE35" s="124" t="n"/>
      <c r="AF35" s="124" t="n"/>
      <c r="AG35" s="124" t="n"/>
      <c r="AH35" s="124" t="n"/>
      <c r="AI35" s="124" t="n"/>
      <c r="AJ35" s="124" t="n"/>
      <c r="AK35" s="124" t="n"/>
      <c r="AL35" s="124" t="n"/>
      <c r="AM35" s="124" t="n"/>
    </row>
    <row r="36" hidden="1">
      <c r="B36" s="97" t="inlineStr">
        <is>
          <t>Spot Supply</t>
        </is>
      </c>
      <c r="I36" s="124" t="n"/>
      <c r="J36" s="124" t="n"/>
      <c r="K36" s="124" t="n"/>
      <c r="L36" s="124" t="n"/>
      <c r="M36" s="124" t="n"/>
      <c r="N36" s="124" t="n"/>
      <c r="O36" s="124" t="n"/>
      <c r="P36" s="124" t="n"/>
      <c r="Q36" s="124" t="n"/>
      <c r="R36" s="124" t="n"/>
      <c r="S36" s="124" t="n"/>
      <c r="T36" s="124" t="n"/>
      <c r="U36" s="124" t="n"/>
      <c r="V36" s="124" t="n"/>
      <c r="W36" s="124" t="n"/>
      <c r="X36" s="124" t="n"/>
      <c r="Y36" s="124" t="n"/>
      <c r="Z36" s="124" t="n"/>
      <c r="AA36" s="124" t="n"/>
      <c r="AB36" s="124" t="n"/>
      <c r="AC36" s="124" t="n"/>
      <c r="AD36" s="124" t="n"/>
      <c r="AE36" s="124" t="n"/>
      <c r="AF36" s="124" t="n"/>
      <c r="AG36" s="124" t="n"/>
      <c r="AH36" s="124" t="n"/>
      <c r="AI36" s="124" t="n"/>
      <c r="AJ36" s="124" t="n"/>
      <c r="AK36" s="124" t="n"/>
      <c r="AL36" s="124" t="n"/>
      <c r="AM36" s="124" t="n"/>
    </row>
    <row r="37" hidden="1">
      <c r="C37" s="27" t="inlineStr">
        <is>
          <t>Location</t>
        </is>
      </c>
      <c r="D37" s="27" t="inlineStr">
        <is>
          <t>Meter #</t>
        </is>
      </c>
      <c r="I37" s="124" t="n">
        <v>0</v>
      </c>
      <c r="J37" s="124" t="n">
        <v>0</v>
      </c>
      <c r="K37" s="124" t="n">
        <v>0</v>
      </c>
      <c r="L37" s="124" t="n">
        <v>0</v>
      </c>
      <c r="M37" s="124" t="n">
        <v>0</v>
      </c>
      <c r="N37" s="124" t="n">
        <v>0</v>
      </c>
      <c r="O37" s="124" t="n">
        <v>0</v>
      </c>
      <c r="P37" s="124" t="n">
        <v>0</v>
      </c>
      <c r="Q37" s="124" t="n">
        <v>0</v>
      </c>
      <c r="R37" s="124" t="n">
        <v>0</v>
      </c>
      <c r="S37" s="124" t="n">
        <v>0</v>
      </c>
      <c r="T37" s="124" t="n">
        <v>0</v>
      </c>
      <c r="U37" s="124" t="n">
        <v>0</v>
      </c>
      <c r="V37" s="124" t="n">
        <v>0</v>
      </c>
      <c r="W37" s="124" t="n">
        <v>0</v>
      </c>
      <c r="X37" s="124" t="n">
        <v>0</v>
      </c>
      <c r="Y37" s="124" t="n">
        <v>0</v>
      </c>
      <c r="Z37" s="124" t="n">
        <v>0</v>
      </c>
      <c r="AA37" s="124" t="n">
        <v>0</v>
      </c>
      <c r="AB37" s="124" t="n">
        <v>0</v>
      </c>
      <c r="AC37" s="124" t="n">
        <v>0</v>
      </c>
      <c r="AD37" s="124" t="n">
        <v>0</v>
      </c>
      <c r="AE37" s="124" t="n">
        <v>0</v>
      </c>
      <c r="AF37" s="124" t="n">
        <v>0</v>
      </c>
      <c r="AG37" s="124" t="n">
        <v>0</v>
      </c>
      <c r="AH37" s="124" t="n">
        <v>0</v>
      </c>
      <c r="AI37" s="124" t="n">
        <v>0</v>
      </c>
      <c r="AJ37" s="124" t="n">
        <v>0</v>
      </c>
      <c r="AK37" s="124" t="n">
        <v>0</v>
      </c>
      <c r="AL37" s="124" t="n">
        <v>0</v>
      </c>
      <c r="AM37" s="124" t="n">
        <v>0</v>
      </c>
      <c r="AO37" s="125">
        <f>SUM(I37:AN37)</f>
        <v/>
      </c>
      <c r="AP37" s="125">
        <f>SUM(I37:AM37)*E37</f>
        <v/>
      </c>
    </row>
    <row r="38">
      <c r="I38" s="124" t="n"/>
      <c r="J38" s="124" t="n"/>
      <c r="K38" s="124" t="n"/>
      <c r="L38" s="124" t="n"/>
      <c r="M38" s="124" t="n"/>
      <c r="N38" s="124" t="n"/>
      <c r="O38" s="124" t="n"/>
      <c r="P38" s="124" t="n"/>
      <c r="Q38" s="124" t="n"/>
      <c r="R38" s="124" t="n"/>
      <c r="S38" s="124" t="n"/>
      <c r="T38" s="124" t="n"/>
      <c r="U38" s="124" t="n"/>
      <c r="V38" s="124" t="n"/>
      <c r="W38" s="124" t="n"/>
      <c r="X38" s="124" t="n"/>
      <c r="Y38" s="124" t="n"/>
      <c r="Z38" s="124" t="n"/>
      <c r="AA38" s="124" t="n"/>
      <c r="AB38" s="124" t="n"/>
      <c r="AC38" s="124" t="n"/>
      <c r="AD38" s="124" t="n"/>
      <c r="AE38" s="124" t="n"/>
      <c r="AF38" s="124" t="n"/>
      <c r="AG38" s="124" t="n"/>
      <c r="AH38" s="124" t="n"/>
      <c r="AI38" s="124" t="n"/>
      <c r="AJ38" s="124" t="n"/>
      <c r="AK38" s="124" t="n"/>
      <c r="AL38" s="124" t="n"/>
      <c r="AM38" s="124" t="n"/>
    </row>
    <row r="39">
      <c r="I39" s="124" t="n"/>
      <c r="J39" s="128" t="n"/>
      <c r="K39" s="128" t="n"/>
      <c r="L39" s="128" t="n"/>
      <c r="M39" s="128" t="n"/>
      <c r="N39" s="128" t="n"/>
      <c r="O39" s="128" t="n"/>
      <c r="P39" s="128" t="n"/>
      <c r="Q39" s="128" t="n"/>
      <c r="R39" s="128" t="n"/>
      <c r="S39" s="128" t="n"/>
      <c r="T39" s="128" t="n"/>
      <c r="U39" s="128" t="n"/>
      <c r="V39" s="128" t="n"/>
      <c r="W39" s="128" t="n"/>
      <c r="X39" s="128" t="n"/>
      <c r="Y39" s="128" t="n"/>
      <c r="Z39" s="128" t="n"/>
      <c r="AA39" s="128" t="n"/>
      <c r="AB39" s="128" t="n"/>
      <c r="AC39" s="128" t="n"/>
      <c r="AD39" s="128" t="n"/>
      <c r="AE39" s="128" t="n"/>
      <c r="AF39" s="128" t="n"/>
      <c r="AG39" s="128" t="n"/>
      <c r="AH39" s="128" t="n"/>
      <c r="AI39" s="128" t="n"/>
      <c r="AJ39" s="128" t="n"/>
      <c r="AK39" s="128" t="n"/>
      <c r="AL39" s="128" t="n"/>
      <c r="AM39" s="128" t="n"/>
    </row>
    <row r="40">
      <c r="I40" s="124" t="n"/>
    </row>
    <row r="41" customFormat="1" s="91">
      <c r="A41" s="90" t="inlineStr">
        <is>
          <t>Transport</t>
        </is>
      </c>
      <c r="E41" s="93" t="inlineStr">
        <is>
          <t>Price</t>
        </is>
      </c>
      <c r="F41" s="93" t="inlineStr">
        <is>
          <t>Fuel %</t>
        </is>
      </c>
      <c r="I41" s="130" t="n"/>
      <c r="AO41" s="92" t="inlineStr">
        <is>
          <t>Volume</t>
        </is>
      </c>
      <c r="AP41" s="92" t="inlineStr">
        <is>
          <t>$$</t>
        </is>
      </c>
      <c r="AQ41" s="92" t="inlineStr">
        <is>
          <t>Fuel</t>
        </is>
      </c>
    </row>
    <row r="42">
      <c r="A42" s="5" t="n"/>
      <c r="B42" s="56" t="inlineStr">
        <is>
          <t>Lone Star Pipeline  (Transport to [Person_10])</t>
        </is>
      </c>
      <c r="I42" s="124" t="n"/>
    </row>
    <row r="43">
      <c r="C43" s="27" t="inlineStr">
        <is>
          <t>[Person_6]</t>
        </is>
      </c>
      <c r="D43" s="27" t="inlineStr">
        <is>
          <t>Lone 17128050</t>
        </is>
      </c>
      <c r="E43" s="57" t="n">
        <v>0.1</v>
      </c>
      <c r="F43" s="62" t="n">
        <v>0.01</v>
      </c>
      <c r="I43" s="124">
        <f>I19</f>
        <v/>
      </c>
      <c r="J43" s="124">
        <f>J19</f>
        <v/>
      </c>
      <c r="K43" s="124">
        <f>K19</f>
        <v/>
      </c>
      <c r="L43" s="124">
        <f>L19</f>
        <v/>
      </c>
      <c r="M43" s="124">
        <f>M19</f>
        <v/>
      </c>
      <c r="N43" s="124">
        <f>N19</f>
        <v/>
      </c>
      <c r="O43" s="124">
        <f>O19</f>
        <v/>
      </c>
      <c r="P43" s="124">
        <f>P19</f>
        <v/>
      </c>
      <c r="Q43" s="124">
        <f>Q19</f>
        <v/>
      </c>
      <c r="R43" s="124">
        <f>R19</f>
        <v/>
      </c>
      <c r="S43" s="124">
        <f>S19</f>
        <v/>
      </c>
      <c r="T43" s="124">
        <f>T19</f>
        <v/>
      </c>
      <c r="U43" s="124">
        <f>U19</f>
        <v/>
      </c>
      <c r="V43" s="124">
        <f>V19</f>
        <v/>
      </c>
      <c r="W43" s="124">
        <f>W19</f>
        <v/>
      </c>
      <c r="X43" s="124">
        <f>X19</f>
        <v/>
      </c>
      <c r="Y43" s="124">
        <f>Y19</f>
        <v/>
      </c>
      <c r="Z43" s="124">
        <f>Z19</f>
        <v/>
      </c>
      <c r="AA43" s="124">
        <f>AA19</f>
        <v/>
      </c>
      <c r="AB43" s="124">
        <f>AB19</f>
        <v/>
      </c>
      <c r="AC43" s="124">
        <f>AC19</f>
        <v/>
      </c>
      <c r="AD43" s="124">
        <f>AD19</f>
        <v/>
      </c>
      <c r="AE43" s="124">
        <f>AE19</f>
        <v/>
      </c>
      <c r="AF43" s="124">
        <f>AF19</f>
        <v/>
      </c>
      <c r="AG43" s="124">
        <f>AG19</f>
        <v/>
      </c>
      <c r="AH43" s="124">
        <f>AH19</f>
        <v/>
      </c>
      <c r="AI43" s="124">
        <f>AI19</f>
        <v/>
      </c>
      <c r="AJ43" s="124">
        <f>AJ19</f>
        <v/>
      </c>
      <c r="AK43" s="124">
        <f>AK19</f>
        <v/>
      </c>
      <c r="AL43" s="124">
        <f>AL19</f>
        <v/>
      </c>
      <c r="AM43" s="124">
        <f>AM19</f>
        <v/>
      </c>
      <c r="AO43" s="125">
        <f>SUM(I43:AN43)</f>
        <v/>
      </c>
      <c r="AP43" s="17">
        <f>SUM(I43:AM43)*E43</f>
        <v/>
      </c>
      <c r="AQ43" s="125">
        <f>SUM(I43:AM43)*F43</f>
        <v/>
      </c>
    </row>
    <row r="44">
      <c r="C44" s="27" t="inlineStr">
        <is>
          <t>[Person_7]</t>
        </is>
      </c>
      <c r="D44" s="27" t="inlineStr">
        <is>
          <t>Lone 17101700</t>
        </is>
      </c>
      <c r="E44" s="57" t="n">
        <v>0.1</v>
      </c>
      <c r="F44" s="62" t="n">
        <v>0.01</v>
      </c>
      <c r="I44" s="124">
        <f>I20</f>
        <v/>
      </c>
      <c r="J44" s="124">
        <f>J20</f>
        <v/>
      </c>
      <c r="K44" s="124">
        <f>K20</f>
        <v/>
      </c>
      <c r="L44" s="124">
        <f>L20</f>
        <v/>
      </c>
      <c r="M44" s="124">
        <f>M20</f>
        <v/>
      </c>
      <c r="N44" s="124">
        <f>N20</f>
        <v/>
      </c>
      <c r="O44" s="124">
        <f>O20</f>
        <v/>
      </c>
      <c r="P44" s="124">
        <f>P20</f>
        <v/>
      </c>
      <c r="Q44" s="124">
        <f>Q20</f>
        <v/>
      </c>
      <c r="R44" s="124">
        <f>R20</f>
        <v/>
      </c>
      <c r="S44" s="124">
        <f>S20</f>
        <v/>
      </c>
      <c r="T44" s="124">
        <f>T20</f>
        <v/>
      </c>
      <c r="U44" s="124">
        <f>U20</f>
        <v/>
      </c>
      <c r="V44" s="124">
        <f>V20</f>
        <v/>
      </c>
      <c r="W44" s="124">
        <f>W20</f>
        <v/>
      </c>
      <c r="X44" s="124">
        <f>X20</f>
        <v/>
      </c>
      <c r="Y44" s="124">
        <f>Y20</f>
        <v/>
      </c>
      <c r="Z44" s="124">
        <f>Z20</f>
        <v/>
      </c>
      <c r="AA44" s="124">
        <f>AA20</f>
        <v/>
      </c>
      <c r="AB44" s="124">
        <f>AB20</f>
        <v/>
      </c>
      <c r="AC44" s="124">
        <f>AC20</f>
        <v/>
      </c>
      <c r="AD44" s="124">
        <f>AD20</f>
        <v/>
      </c>
      <c r="AE44" s="124">
        <f>AE20</f>
        <v/>
      </c>
      <c r="AF44" s="124">
        <f>AF20</f>
        <v/>
      </c>
      <c r="AG44" s="124">
        <f>AG20</f>
        <v/>
      </c>
      <c r="AH44" s="124">
        <f>AH20</f>
        <v/>
      </c>
      <c r="AI44" s="124">
        <f>AI20</f>
        <v/>
      </c>
      <c r="AJ44" s="124">
        <f>AJ20</f>
        <v/>
      </c>
      <c r="AK44" s="124">
        <f>AK20</f>
        <v/>
      </c>
      <c r="AL44" s="124">
        <f>AL20</f>
        <v/>
      </c>
      <c r="AM44" s="124">
        <f>AM20</f>
        <v/>
      </c>
      <c r="AO44" s="125">
        <f>SUM(I44:AN44)</f>
        <v/>
      </c>
      <c r="AP44" s="17">
        <f>SUM(I44:AM44)*E44</f>
        <v/>
      </c>
      <c r="AQ44" s="125">
        <f>SUM(I44:AM44)*F44</f>
        <v/>
      </c>
    </row>
    <row r="45">
      <c r="C45" s="27" t="inlineStr">
        <is>
          <t>[Person_8]</t>
        </is>
      </c>
      <c r="D45" s="27" t="inlineStr">
        <is>
          <t>Lone 17007100</t>
        </is>
      </c>
      <c r="E45" s="57" t="n">
        <v>0.1</v>
      </c>
      <c r="F45" s="62" t="n">
        <v>0.01</v>
      </c>
      <c r="I45" s="124">
        <f>I21</f>
        <v/>
      </c>
      <c r="J45" s="124">
        <f>J21</f>
        <v/>
      </c>
      <c r="K45" s="124">
        <f>K21</f>
        <v/>
      </c>
      <c r="L45" s="124">
        <f>L21</f>
        <v/>
      </c>
      <c r="M45" s="124">
        <f>M21</f>
        <v/>
      </c>
      <c r="N45" s="124">
        <f>N21</f>
        <v/>
      </c>
      <c r="O45" s="124">
        <f>O21</f>
        <v/>
      </c>
      <c r="P45" s="124">
        <f>P21</f>
        <v/>
      </c>
      <c r="Q45" s="124">
        <f>Q21</f>
        <v/>
      </c>
      <c r="R45" s="124">
        <f>R21</f>
        <v/>
      </c>
      <c r="S45" s="124">
        <f>S21</f>
        <v/>
      </c>
      <c r="T45" s="124">
        <f>T21</f>
        <v/>
      </c>
      <c r="U45" s="124">
        <f>U21</f>
        <v/>
      </c>
      <c r="V45" s="124">
        <f>V21</f>
        <v/>
      </c>
      <c r="W45" s="124">
        <f>W21</f>
        <v/>
      </c>
      <c r="X45" s="124">
        <f>X21</f>
        <v/>
      </c>
      <c r="Y45" s="124">
        <f>Y21</f>
        <v/>
      </c>
      <c r="Z45" s="124">
        <f>Z21</f>
        <v/>
      </c>
      <c r="AA45" s="124">
        <f>AA21</f>
        <v/>
      </c>
      <c r="AB45" s="124">
        <f>AB21</f>
        <v/>
      </c>
      <c r="AC45" s="124">
        <f>AC21</f>
        <v/>
      </c>
      <c r="AD45" s="124">
        <f>AD21</f>
        <v/>
      </c>
      <c r="AE45" s="124">
        <f>AE21</f>
        <v/>
      </c>
      <c r="AF45" s="124">
        <f>AF21</f>
        <v/>
      </c>
      <c r="AG45" s="124">
        <f>AG21</f>
        <v/>
      </c>
      <c r="AH45" s="124">
        <f>AH21</f>
        <v/>
      </c>
      <c r="AI45" s="124">
        <f>AI21</f>
        <v/>
      </c>
      <c r="AJ45" s="124">
        <f>AJ21</f>
        <v/>
      </c>
      <c r="AK45" s="124">
        <f>AK21</f>
        <v/>
      </c>
      <c r="AL45" s="124">
        <f>AL21</f>
        <v/>
      </c>
      <c r="AM45" s="124">
        <f>AM21</f>
        <v/>
      </c>
      <c r="AO45" s="125">
        <f>SUM(I45:AN45)</f>
        <v/>
      </c>
      <c r="AP45" s="17">
        <f>SUM(I45:AM45)*E45</f>
        <v/>
      </c>
      <c r="AQ45" s="125">
        <f>SUM(I45:AM45)*F45</f>
        <v/>
      </c>
    </row>
    <row r="46">
      <c r="C46" s="27" t="inlineStr">
        <is>
          <t>El Paso (Ilonewa)</t>
        </is>
      </c>
      <c r="D46" s="27" t="inlineStr">
        <is>
          <t>Lone 17054701</t>
        </is>
      </c>
      <c r="E46" s="57" t="n">
        <v>0.1</v>
      </c>
      <c r="F46" s="62" t="n">
        <v>0.01</v>
      </c>
      <c r="I46" s="124">
        <f>I22</f>
        <v/>
      </c>
      <c r="J46" s="124">
        <f>J22</f>
        <v/>
      </c>
      <c r="K46" s="124">
        <f>K22</f>
        <v/>
      </c>
      <c r="L46" s="124">
        <f>L22</f>
        <v/>
      </c>
      <c r="M46" s="124">
        <f>M22</f>
        <v/>
      </c>
      <c r="N46" s="124">
        <f>N22</f>
        <v/>
      </c>
      <c r="O46" s="124">
        <f>O22</f>
        <v/>
      </c>
      <c r="P46" s="124">
        <f>P22</f>
        <v/>
      </c>
      <c r="Q46" s="124">
        <f>Q22</f>
        <v/>
      </c>
      <c r="R46" s="124">
        <f>R22</f>
        <v/>
      </c>
      <c r="S46" s="124">
        <f>S22</f>
        <v/>
      </c>
      <c r="T46" s="124">
        <f>T22</f>
        <v/>
      </c>
      <c r="U46" s="124">
        <f>U22</f>
        <v/>
      </c>
      <c r="V46" s="124">
        <f>V22</f>
        <v/>
      </c>
      <c r="W46" s="124">
        <f>W22</f>
        <v/>
      </c>
      <c r="X46" s="124">
        <f>X22</f>
        <v/>
      </c>
      <c r="Y46" s="124">
        <f>Y22</f>
        <v/>
      </c>
      <c r="Z46" s="124">
        <f>Z22</f>
        <v/>
      </c>
      <c r="AA46" s="124">
        <f>AA22</f>
        <v/>
      </c>
      <c r="AB46" s="124">
        <f>AB22</f>
        <v/>
      </c>
      <c r="AC46" s="124">
        <f>AC22</f>
        <v/>
      </c>
      <c r="AD46" s="124">
        <f>AD22</f>
        <v/>
      </c>
      <c r="AE46" s="124">
        <f>AE22</f>
        <v/>
      </c>
      <c r="AF46" s="124">
        <f>AF22</f>
        <v/>
      </c>
      <c r="AG46" s="124">
        <f>AG22</f>
        <v/>
      </c>
      <c r="AH46" s="124">
        <f>AH22</f>
        <v/>
      </c>
      <c r="AI46" s="124">
        <f>AI22</f>
        <v/>
      </c>
      <c r="AJ46" s="124">
        <f>AJ22</f>
        <v/>
      </c>
      <c r="AK46" s="124">
        <f>AK22</f>
        <v/>
      </c>
      <c r="AL46" s="124">
        <f>AL22</f>
        <v/>
      </c>
      <c r="AM46" s="124">
        <f>AM22</f>
        <v/>
      </c>
      <c r="AO46" s="125">
        <f>SUM(I46:AN46)</f>
        <v/>
      </c>
      <c r="AP46" s="17">
        <f>SUM(I46:AM46)*E46</f>
        <v/>
      </c>
      <c r="AQ46" s="125">
        <f>SUM(I46:AM46)*F46</f>
        <v/>
      </c>
    </row>
    <row r="47">
      <c r="C47" s="27" t="inlineStr">
        <is>
          <t>Midcon [Person_2]</t>
        </is>
      </c>
      <c r="D47" s="27" t="inlineStr">
        <is>
          <t>Lone 17640500</t>
        </is>
      </c>
      <c r="E47" s="57" t="n">
        <v>0.08</v>
      </c>
      <c r="F47" s="131" t="n">
        <v>0.005</v>
      </c>
      <c r="I47" s="124">
        <f>I10</f>
        <v/>
      </c>
      <c r="J47" s="124">
        <f>J10</f>
        <v/>
      </c>
      <c r="K47" s="124">
        <f>K10</f>
        <v/>
      </c>
      <c r="L47" s="124">
        <f>L10</f>
        <v/>
      </c>
      <c r="M47" s="124">
        <f>M10</f>
        <v/>
      </c>
      <c r="N47" s="124">
        <f>N10</f>
        <v/>
      </c>
      <c r="O47" s="124">
        <f>O10</f>
        <v/>
      </c>
      <c r="P47" s="124">
        <f>P10</f>
        <v/>
      </c>
      <c r="Q47" s="124">
        <f>Q10</f>
        <v/>
      </c>
      <c r="R47" s="124">
        <f>R10</f>
        <v/>
      </c>
      <c r="S47" s="124">
        <f>S10</f>
        <v/>
      </c>
      <c r="T47" s="124">
        <f>T10</f>
        <v/>
      </c>
      <c r="U47" s="124">
        <f>U10</f>
        <v/>
      </c>
      <c r="V47" s="124">
        <f>V10</f>
        <v/>
      </c>
      <c r="W47" s="124">
        <f>W10</f>
        <v/>
      </c>
      <c r="X47" s="124">
        <f>X10</f>
        <v/>
      </c>
      <c r="Y47" s="124">
        <f>Y10</f>
        <v/>
      </c>
      <c r="Z47" s="124">
        <f>Z10</f>
        <v/>
      </c>
      <c r="AA47" s="124">
        <f>AA10</f>
        <v/>
      </c>
      <c r="AB47" s="124">
        <f>AB10</f>
        <v/>
      </c>
      <c r="AC47" s="124">
        <f>AC10</f>
        <v/>
      </c>
      <c r="AD47" s="124">
        <f>AD10</f>
        <v/>
      </c>
      <c r="AE47" s="124">
        <f>AE10</f>
        <v/>
      </c>
      <c r="AF47" s="124">
        <f>AF10</f>
        <v/>
      </c>
      <c r="AG47" s="124">
        <f>AG10</f>
        <v/>
      </c>
      <c r="AH47" s="124">
        <f>AH10</f>
        <v/>
      </c>
      <c r="AI47" s="124">
        <f>AI10</f>
        <v/>
      </c>
      <c r="AJ47" s="124">
        <f>AJ10</f>
        <v/>
      </c>
      <c r="AK47" s="124">
        <f>AK10</f>
        <v/>
      </c>
      <c r="AL47" s="124">
        <f>AL10</f>
        <v/>
      </c>
      <c r="AM47" s="124">
        <f>AM10</f>
        <v/>
      </c>
      <c r="AO47" s="125">
        <f>SUM(I47:AN47)</f>
        <v/>
      </c>
      <c r="AP47" s="17">
        <f>SUM(I47:AM47)*E47</f>
        <v/>
      </c>
      <c r="AQ47" s="125">
        <f>SUM(I47:AM47)*F47</f>
        <v/>
      </c>
    </row>
    <row r="48">
      <c r="C48" s="27" t="inlineStr">
        <is>
          <t>[Person_3]</t>
        </is>
      </c>
      <c r="D48" s="27" t="inlineStr">
        <is>
          <t>Lone 17120110</t>
        </is>
      </c>
      <c r="E48" s="57" t="n">
        <v>0.1</v>
      </c>
      <c r="F48" s="62" t="n">
        <v>0.01</v>
      </c>
      <c r="I48" s="124">
        <f>I11+I23</f>
        <v/>
      </c>
      <c r="J48" s="124">
        <f>J11+J23</f>
        <v/>
      </c>
      <c r="K48" s="124">
        <f>K11+K23</f>
        <v/>
      </c>
      <c r="L48" s="124">
        <f>L11+L23</f>
        <v/>
      </c>
      <c r="M48" s="124">
        <f>M11+M23</f>
        <v/>
      </c>
      <c r="N48" s="124">
        <f>N11+N23</f>
        <v/>
      </c>
      <c r="O48" s="124">
        <f>O11+O23</f>
        <v/>
      </c>
      <c r="P48" s="124">
        <f>P11+P23</f>
        <v/>
      </c>
      <c r="Q48" s="124">
        <f>Q11+Q23</f>
        <v/>
      </c>
      <c r="R48" s="124">
        <f>R11+R23</f>
        <v/>
      </c>
      <c r="S48" s="124">
        <f>S11+S23</f>
        <v/>
      </c>
      <c r="T48" s="124">
        <f>T11+T23</f>
        <v/>
      </c>
      <c r="U48" s="124">
        <f>U11+U23</f>
        <v/>
      </c>
      <c r="V48" s="124">
        <f>V11+V23</f>
        <v/>
      </c>
      <c r="W48" s="124">
        <f>W11+W23</f>
        <v/>
      </c>
      <c r="X48" s="124">
        <f>X11+X23</f>
        <v/>
      </c>
      <c r="Y48" s="124">
        <f>Y11+Y23</f>
        <v/>
      </c>
      <c r="Z48" s="124">
        <f>Z11+Z23</f>
        <v/>
      </c>
      <c r="AA48" s="124">
        <f>AA11+AA23</f>
        <v/>
      </c>
      <c r="AB48" s="124">
        <f>AB11+AB23</f>
        <v/>
      </c>
      <c r="AC48" s="124">
        <f>AC11+AC23</f>
        <v/>
      </c>
      <c r="AD48" s="124">
        <f>AD11+AD23</f>
        <v/>
      </c>
      <c r="AE48" s="124">
        <f>AE11+AE23</f>
        <v/>
      </c>
      <c r="AF48" s="124">
        <f>AF11+AF23</f>
        <v/>
      </c>
      <c r="AG48" s="124">
        <f>AG11+AG23</f>
        <v/>
      </c>
      <c r="AH48" s="124">
        <f>AH11+AH23</f>
        <v/>
      </c>
      <c r="AI48" s="124">
        <f>AI11+AI23</f>
        <v/>
      </c>
      <c r="AJ48" s="124">
        <f>AJ11+AJ23</f>
        <v/>
      </c>
      <c r="AK48" s="124">
        <f>AK11+AK23</f>
        <v/>
      </c>
      <c r="AL48" s="124">
        <f>AL11+AL23</f>
        <v/>
      </c>
      <c r="AM48" s="124">
        <f>AM11+AM23</f>
        <v/>
      </c>
      <c r="AO48" s="125">
        <f>SUM(I48:AN48)</f>
        <v/>
      </c>
      <c r="AP48" s="17">
        <f>SUM(I48:AM48)*E48</f>
        <v/>
      </c>
      <c r="AQ48" s="125">
        <f>SUM(I48:AM48)*F48</f>
        <v/>
      </c>
    </row>
    <row r="49">
      <c r="C49" s="27" t="inlineStr">
        <is>
          <t>Range Sterling</t>
        </is>
      </c>
      <c r="D49" s="27" t="inlineStr">
        <is>
          <t>Lone 17143600</t>
        </is>
      </c>
      <c r="E49" s="57" t="n">
        <v>0.1</v>
      </c>
      <c r="F49" s="62" t="n">
        <v>0.01</v>
      </c>
      <c r="I49" s="124">
        <f>I12+I24</f>
        <v/>
      </c>
      <c r="J49" s="124">
        <f>J12+J24</f>
        <v/>
      </c>
      <c r="K49" s="124">
        <f>K12+K24</f>
        <v/>
      </c>
      <c r="L49" s="124">
        <f>L12+L24</f>
        <v/>
      </c>
      <c r="M49" s="124">
        <f>M12+M24</f>
        <v/>
      </c>
      <c r="N49" s="124">
        <f>N12+N24</f>
        <v/>
      </c>
      <c r="O49" s="124">
        <f>O12+O24</f>
        <v/>
      </c>
      <c r="P49" s="124">
        <f>P12+P24</f>
        <v/>
      </c>
      <c r="Q49" s="124">
        <f>Q12+Q24</f>
        <v/>
      </c>
      <c r="R49" s="124">
        <f>R12+R24</f>
        <v/>
      </c>
      <c r="S49" s="124">
        <f>S12+S24</f>
        <v/>
      </c>
      <c r="T49" s="124">
        <f>T12+T24</f>
        <v/>
      </c>
      <c r="U49" s="124">
        <f>U12+U24</f>
        <v/>
      </c>
      <c r="V49" s="124">
        <f>V12+V24</f>
        <v/>
      </c>
      <c r="W49" s="124">
        <f>W12+W24</f>
        <v/>
      </c>
      <c r="X49" s="124">
        <f>X12+X24</f>
        <v/>
      </c>
      <c r="Y49" s="124">
        <f>Y12+Y24</f>
        <v/>
      </c>
      <c r="Z49" s="124">
        <f>Z12+Z24</f>
        <v/>
      </c>
      <c r="AA49" s="124">
        <f>AA12+AA24</f>
        <v/>
      </c>
      <c r="AB49" s="124">
        <f>AB12+AB24</f>
        <v/>
      </c>
      <c r="AC49" s="124">
        <f>AC12+AC24</f>
        <v/>
      </c>
      <c r="AD49" s="124">
        <f>AD12+AD24</f>
        <v/>
      </c>
      <c r="AE49" s="124">
        <f>AE12+AE24</f>
        <v/>
      </c>
      <c r="AF49" s="124">
        <f>AF12+AF24</f>
        <v/>
      </c>
      <c r="AG49" s="124">
        <f>AG12+AG24</f>
        <v/>
      </c>
      <c r="AH49" s="124">
        <f>AH12+AH24</f>
        <v/>
      </c>
      <c r="AI49" s="124">
        <f>AI12+AI24</f>
        <v/>
      </c>
      <c r="AJ49" s="124">
        <f>AJ12+AJ24</f>
        <v/>
      </c>
      <c r="AK49" s="124">
        <f>AK12+AK24</f>
        <v/>
      </c>
      <c r="AL49" s="124">
        <f>AL12+AL24</f>
        <v/>
      </c>
      <c r="AM49" s="124">
        <f>AM12+AM24</f>
        <v/>
      </c>
      <c r="AO49" s="125">
        <f>SUM(I49:AN49)</f>
        <v/>
      </c>
      <c r="AP49" s="17">
        <f>SUM(I49:AM49)*E49</f>
        <v/>
      </c>
      <c r="AQ49" s="125">
        <f>SUM(I49:AM49)*F49</f>
        <v/>
      </c>
    </row>
    <row r="50">
      <c r="C50" s="27" t="inlineStr">
        <is>
          <t>Conoco Sterling</t>
        </is>
      </c>
      <c r="D50" s="27" t="inlineStr">
        <is>
          <t>Lone 17195450</t>
        </is>
      </c>
      <c r="E50" s="57" t="n">
        <v>0.1</v>
      </c>
      <c r="F50" s="62" t="n">
        <v>0.01</v>
      </c>
      <c r="I50" s="124">
        <f>I13+I25</f>
        <v/>
      </c>
      <c r="J50" s="124">
        <f>J13+J25</f>
        <v/>
      </c>
      <c r="K50" s="124">
        <f>K13+K25</f>
        <v/>
      </c>
      <c r="L50" s="124">
        <f>L13+L25</f>
        <v/>
      </c>
      <c r="M50" s="124">
        <f>M13+M25</f>
        <v/>
      </c>
      <c r="N50" s="124">
        <f>N13+N25</f>
        <v/>
      </c>
      <c r="O50" s="124">
        <f>O13+O25</f>
        <v/>
      </c>
      <c r="P50" s="124">
        <f>P13+P25</f>
        <v/>
      </c>
      <c r="Q50" s="124">
        <f>Q13+Q25</f>
        <v/>
      </c>
      <c r="R50" s="124">
        <f>R13+R25</f>
        <v/>
      </c>
      <c r="S50" s="124">
        <f>S13+S25</f>
        <v/>
      </c>
      <c r="T50" s="124">
        <f>T13+T25</f>
        <v/>
      </c>
      <c r="U50" s="124">
        <f>U13+U25</f>
        <v/>
      </c>
      <c r="V50" s="124">
        <f>V13+V25</f>
        <v/>
      </c>
      <c r="W50" s="124">
        <f>W13+W25</f>
        <v/>
      </c>
      <c r="X50" s="124">
        <f>X13+X25</f>
        <v/>
      </c>
      <c r="Y50" s="124">
        <f>Y13+Y25</f>
        <v/>
      </c>
      <c r="Z50" s="124">
        <f>Z13+Z25</f>
        <v/>
      </c>
      <c r="AA50" s="124">
        <f>AA13+AA25</f>
        <v/>
      </c>
      <c r="AB50" s="124">
        <f>AB13+AB25</f>
        <v/>
      </c>
      <c r="AC50" s="124">
        <f>AC13+AC25</f>
        <v/>
      </c>
      <c r="AD50" s="124">
        <f>AD13+AD25</f>
        <v/>
      </c>
      <c r="AE50" s="124">
        <f>AE13+AE25</f>
        <v/>
      </c>
      <c r="AF50" s="124">
        <f>AF13+AF25</f>
        <v/>
      </c>
      <c r="AG50" s="124">
        <f>AG13+AG25</f>
        <v/>
      </c>
      <c r="AH50" s="124">
        <f>AH13+AH25</f>
        <v/>
      </c>
      <c r="AI50" s="124">
        <f>AI13+AI25</f>
        <v/>
      </c>
      <c r="AJ50" s="124">
        <f>AJ13+AJ25</f>
        <v/>
      </c>
      <c r="AK50" s="124">
        <f>AK13+AK25</f>
        <v/>
      </c>
      <c r="AL50" s="124">
        <f>AL13+AL25</f>
        <v/>
      </c>
      <c r="AM50" s="124">
        <f>AM13+AM25</f>
        <v/>
      </c>
      <c r="AO50" s="125">
        <f>SUM(I50:AN50)</f>
        <v/>
      </c>
      <c r="AP50" s="17">
        <f>SUM(I50:AM50)*E50</f>
        <v/>
      </c>
      <c r="AQ50" s="125">
        <f>SUM(I50:AM50)*F50</f>
        <v/>
      </c>
    </row>
    <row r="51">
      <c r="C51" s="27" t="inlineStr">
        <is>
          <t>Oasis</t>
        </is>
      </c>
      <c r="D51" s="27" t="inlineStr">
        <is>
          <t>Lone 17300000</t>
        </is>
      </c>
      <c r="E51" s="57" t="n">
        <v>0.1</v>
      </c>
      <c r="F51" s="62" t="n">
        <v>0.01</v>
      </c>
      <c r="I51" s="124">
        <f>I26</f>
        <v/>
      </c>
      <c r="J51" s="124">
        <f>J26</f>
        <v/>
      </c>
      <c r="K51" s="124">
        <f>K26</f>
        <v/>
      </c>
      <c r="L51" s="124">
        <f>L26</f>
        <v/>
      </c>
      <c r="M51" s="124">
        <f>M26</f>
        <v/>
      </c>
      <c r="N51" s="124">
        <f>N26</f>
        <v/>
      </c>
      <c r="O51" s="124">
        <f>O26</f>
        <v/>
      </c>
      <c r="P51" s="124">
        <f>P26</f>
        <v/>
      </c>
      <c r="Q51" s="124">
        <f>Q26</f>
        <v/>
      </c>
      <c r="R51" s="124">
        <f>R26</f>
        <v/>
      </c>
      <c r="S51" s="124">
        <f>S26</f>
        <v/>
      </c>
      <c r="T51" s="124">
        <f>T26</f>
        <v/>
      </c>
      <c r="U51" s="124">
        <f>U26</f>
        <v/>
      </c>
      <c r="V51" s="124">
        <f>V26</f>
        <v/>
      </c>
      <c r="W51" s="124">
        <f>W26</f>
        <v/>
      </c>
      <c r="X51" s="124">
        <f>X26</f>
        <v/>
      </c>
      <c r="Y51" s="124">
        <f>Y26</f>
        <v/>
      </c>
      <c r="Z51" s="124">
        <f>Z26</f>
        <v/>
      </c>
      <c r="AA51" s="124">
        <f>AA26</f>
        <v/>
      </c>
      <c r="AB51" s="124">
        <f>AB26</f>
        <v/>
      </c>
      <c r="AC51" s="124">
        <f>AC26</f>
        <v/>
      </c>
      <c r="AD51" s="124">
        <f>AD26</f>
        <v/>
      </c>
      <c r="AE51" s="124">
        <f>AE26</f>
        <v/>
      </c>
      <c r="AF51" s="124">
        <f>AF26</f>
        <v/>
      </c>
      <c r="AG51" s="124">
        <f>AG26</f>
        <v/>
      </c>
      <c r="AH51" s="124">
        <f>AH26</f>
        <v/>
      </c>
      <c r="AI51" s="124">
        <f>AI26</f>
        <v/>
      </c>
      <c r="AJ51" s="124">
        <f>AJ26</f>
        <v/>
      </c>
      <c r="AK51" s="124">
        <f>AK26</f>
        <v/>
      </c>
      <c r="AL51" s="124">
        <f>AL26</f>
        <v/>
      </c>
      <c r="AM51" s="124">
        <f>AM26</f>
        <v/>
      </c>
      <c r="AO51" s="125">
        <f>SUM(I51:AN51)</f>
        <v/>
      </c>
      <c r="AP51" s="17">
        <f>SUM(I51:AM51)*E51</f>
        <v/>
      </c>
      <c r="AQ51" s="125">
        <f>SUM(I51:AM51)*F51</f>
        <v/>
      </c>
    </row>
    <row r="52">
      <c r="C52" s="27" t="inlineStr">
        <is>
          <t>[Person_9]</t>
        </is>
      </c>
      <c r="D52" s="27" t="inlineStr">
        <is>
          <t>Lone 17433500</t>
        </is>
      </c>
      <c r="E52" s="57" t="n">
        <v>0.1</v>
      </c>
      <c r="F52" s="62" t="n">
        <v>0.01</v>
      </c>
      <c r="I52" s="124">
        <f>I27</f>
        <v/>
      </c>
      <c r="J52" s="124">
        <f>J27</f>
        <v/>
      </c>
      <c r="K52" s="124">
        <f>K27</f>
        <v/>
      </c>
      <c r="L52" s="124">
        <f>L27</f>
        <v/>
      </c>
      <c r="M52" s="124">
        <f>M27</f>
        <v/>
      </c>
      <c r="N52" s="124">
        <f>N27</f>
        <v/>
      </c>
      <c r="O52" s="124">
        <f>O27</f>
        <v/>
      </c>
      <c r="P52" s="124">
        <f>P27</f>
        <v/>
      </c>
      <c r="Q52" s="124">
        <f>Q27</f>
        <v/>
      </c>
      <c r="R52" s="124">
        <f>R27</f>
        <v/>
      </c>
      <c r="S52" s="124">
        <f>S27</f>
        <v/>
      </c>
      <c r="T52" s="124">
        <f>T27</f>
        <v/>
      </c>
      <c r="U52" s="124">
        <f>U27</f>
        <v/>
      </c>
      <c r="V52" s="124">
        <f>V27</f>
        <v/>
      </c>
      <c r="W52" s="124">
        <f>W27</f>
        <v/>
      </c>
      <c r="X52" s="124">
        <f>X27</f>
        <v/>
      </c>
      <c r="Y52" s="124">
        <f>Y27</f>
        <v/>
      </c>
      <c r="Z52" s="124">
        <f>Z27</f>
        <v/>
      </c>
      <c r="AA52" s="124">
        <f>AA27</f>
        <v/>
      </c>
      <c r="AB52" s="124">
        <f>AB27</f>
        <v/>
      </c>
      <c r="AC52" s="124">
        <f>AC27</f>
        <v/>
      </c>
      <c r="AD52" s="124">
        <f>AD27</f>
        <v/>
      </c>
      <c r="AE52" s="124">
        <f>AE27</f>
        <v/>
      </c>
      <c r="AF52" s="124">
        <f>AF27</f>
        <v/>
      </c>
      <c r="AG52" s="124">
        <f>AG27</f>
        <v/>
      </c>
      <c r="AH52" s="124">
        <f>AH27</f>
        <v/>
      </c>
      <c r="AI52" s="124">
        <f>AI27</f>
        <v/>
      </c>
      <c r="AJ52" s="124">
        <f>AJ27</f>
        <v/>
      </c>
      <c r="AK52" s="124">
        <f>AK27</f>
        <v/>
      </c>
      <c r="AL52" s="124">
        <f>AL27</f>
        <v/>
      </c>
      <c r="AM52" s="124">
        <f>AM27</f>
        <v/>
      </c>
      <c r="AO52" s="125">
        <f>SUM(I52:AN52)</f>
        <v/>
      </c>
      <c r="AP52" s="17">
        <f>SUM(I52:AM52)*E52</f>
        <v/>
      </c>
      <c r="AQ52" s="125">
        <f>SUM(I52:AM52)*F52</f>
        <v/>
      </c>
    </row>
    <row r="53">
      <c r="C53" s="27" t="inlineStr">
        <is>
          <t>TW</t>
        </is>
      </c>
      <c r="D53" s="27" t="inlineStr">
        <is>
          <t>Lone 18000600</t>
        </is>
      </c>
      <c r="E53" s="57" t="n">
        <v>0.1</v>
      </c>
      <c r="F53" s="62" t="n">
        <v>0.01</v>
      </c>
      <c r="I53" s="124">
        <f>I28</f>
        <v/>
      </c>
      <c r="J53" s="124">
        <f>J28</f>
        <v/>
      </c>
      <c r="K53" s="124">
        <f>K28</f>
        <v/>
      </c>
      <c r="L53" s="124">
        <f>L28</f>
        <v/>
      </c>
      <c r="M53" s="124">
        <f>M28</f>
        <v/>
      </c>
      <c r="N53" s="124">
        <f>N28</f>
        <v/>
      </c>
      <c r="O53" s="124">
        <f>O28</f>
        <v/>
      </c>
      <c r="P53" s="124">
        <f>P28</f>
        <v/>
      </c>
      <c r="Q53" s="124">
        <f>Q28</f>
        <v/>
      </c>
      <c r="R53" s="124">
        <f>R28</f>
        <v/>
      </c>
      <c r="S53" s="124">
        <f>S28</f>
        <v/>
      </c>
      <c r="T53" s="124">
        <f>T28</f>
        <v/>
      </c>
      <c r="U53" s="124">
        <f>U28</f>
        <v/>
      </c>
      <c r="V53" s="124">
        <f>V28</f>
        <v/>
      </c>
      <c r="W53" s="124">
        <f>W28</f>
        <v/>
      </c>
      <c r="X53" s="124">
        <f>X28</f>
        <v/>
      </c>
      <c r="Y53" s="124">
        <f>Y28</f>
        <v/>
      </c>
      <c r="Z53" s="124">
        <f>Z28</f>
        <v/>
      </c>
      <c r="AA53" s="124">
        <f>AA28</f>
        <v/>
      </c>
      <c r="AB53" s="124">
        <f>AB28</f>
        <v/>
      </c>
      <c r="AC53" s="124">
        <f>AC28</f>
        <v/>
      </c>
      <c r="AD53" s="124">
        <f>AD28</f>
        <v/>
      </c>
      <c r="AE53" s="124">
        <f>AE28</f>
        <v/>
      </c>
      <c r="AF53" s="124">
        <f>AF28</f>
        <v/>
      </c>
      <c r="AG53" s="124">
        <f>AG28</f>
        <v/>
      </c>
      <c r="AH53" s="124">
        <f>AH28</f>
        <v/>
      </c>
      <c r="AI53" s="124">
        <f>AI28</f>
        <v/>
      </c>
      <c r="AJ53" s="124">
        <f>AJ28</f>
        <v/>
      </c>
      <c r="AK53" s="124">
        <f>AK28</f>
        <v/>
      </c>
      <c r="AL53" s="124">
        <f>AL28</f>
        <v/>
      </c>
      <c r="AM53" s="124">
        <f>AM28</f>
        <v/>
      </c>
      <c r="AO53" s="125">
        <f>SUM(I53:AN53)</f>
        <v/>
      </c>
      <c r="AP53" s="17">
        <f>SUM(I53:AM53)*E53</f>
        <v/>
      </c>
      <c r="AQ53" s="125">
        <f>SUM(I53:AM53)*F53</f>
        <v/>
      </c>
    </row>
    <row r="54">
      <c r="C54" s="27" t="inlineStr">
        <is>
          <t>[Person_4]</t>
        </is>
      </c>
      <c r="D54" s="27" t="inlineStr">
        <is>
          <t>Lone 17674904</t>
        </is>
      </c>
      <c r="E54" s="57" t="n">
        <v>0.1</v>
      </c>
      <c r="F54" s="62" t="n">
        <v>0.01</v>
      </c>
      <c r="I54" s="124">
        <f>I14</f>
        <v/>
      </c>
      <c r="J54" s="124">
        <f>J14</f>
        <v/>
      </c>
      <c r="K54" s="124">
        <f>K14</f>
        <v/>
      </c>
      <c r="L54" s="124">
        <f>L14</f>
        <v/>
      </c>
      <c r="M54" s="124">
        <f>M14</f>
        <v/>
      </c>
      <c r="N54" s="124">
        <f>N14</f>
        <v/>
      </c>
      <c r="O54" s="124">
        <f>O14</f>
        <v/>
      </c>
      <c r="P54" s="124">
        <f>P14</f>
        <v/>
      </c>
      <c r="Q54" s="124">
        <f>Q14</f>
        <v/>
      </c>
      <c r="R54" s="124">
        <f>R14</f>
        <v/>
      </c>
      <c r="S54" s="124">
        <f>S14</f>
        <v/>
      </c>
      <c r="T54" s="124">
        <f>T14</f>
        <v/>
      </c>
      <c r="U54" s="124">
        <f>U14</f>
        <v/>
      </c>
      <c r="V54" s="124">
        <f>V14</f>
        <v/>
      </c>
      <c r="W54" s="124">
        <f>W14</f>
        <v/>
      </c>
      <c r="X54" s="124">
        <f>X14</f>
        <v/>
      </c>
      <c r="Y54" s="124">
        <f>Y14</f>
        <v/>
      </c>
      <c r="Z54" s="124">
        <f>Z14</f>
        <v/>
      </c>
      <c r="AA54" s="124">
        <f>AA14</f>
        <v/>
      </c>
      <c r="AB54" s="124">
        <f>AB14</f>
        <v/>
      </c>
      <c r="AC54" s="124">
        <f>AC14</f>
        <v/>
      </c>
      <c r="AD54" s="124">
        <f>AD14</f>
        <v/>
      </c>
      <c r="AE54" s="124">
        <f>AE14</f>
        <v/>
      </c>
      <c r="AF54" s="124">
        <f>AF14</f>
        <v/>
      </c>
      <c r="AG54" s="124">
        <f>AG14</f>
        <v/>
      </c>
      <c r="AH54" s="124">
        <f>AH14</f>
        <v/>
      </c>
      <c r="AI54" s="124">
        <f>AI14</f>
        <v/>
      </c>
      <c r="AJ54" s="124">
        <f>AJ14</f>
        <v/>
      </c>
      <c r="AK54" s="124">
        <f>AK14</f>
        <v/>
      </c>
      <c r="AL54" s="124">
        <f>AL14</f>
        <v/>
      </c>
      <c r="AM54" s="124">
        <f>AM14</f>
        <v/>
      </c>
      <c r="AO54" s="125">
        <f>SUM(I54:AN54)</f>
        <v/>
      </c>
      <c r="AP54" s="17">
        <f>SUM(I54:AM54)*E54</f>
        <v/>
      </c>
      <c r="AQ54" s="125">
        <f>SUM(I54:AM54)*F54</f>
        <v/>
      </c>
    </row>
    <row r="55">
      <c r="C55" s="27" t="inlineStr">
        <is>
          <t>Richardson Mivida</t>
        </is>
      </c>
      <c r="D55" s="27" t="inlineStr">
        <is>
          <t>Lone 18005400</t>
        </is>
      </c>
      <c r="E55" s="57" t="n">
        <v>0.1</v>
      </c>
      <c r="F55" s="62" t="n">
        <v>0.01</v>
      </c>
      <c r="I55" s="124">
        <f>I15+I29</f>
        <v/>
      </c>
      <c r="J55" s="124">
        <f>J15+J29</f>
        <v/>
      </c>
      <c r="K55" s="124">
        <f>K15+K29</f>
        <v/>
      </c>
      <c r="L55" s="124">
        <f>L15+L29</f>
        <v/>
      </c>
      <c r="M55" s="124">
        <f>M15+M29</f>
        <v/>
      </c>
      <c r="N55" s="124">
        <f>N15+N29</f>
        <v/>
      </c>
      <c r="O55" s="124">
        <f>O15+O29</f>
        <v/>
      </c>
      <c r="P55" s="124">
        <f>P15+P29</f>
        <v/>
      </c>
      <c r="Q55" s="124">
        <f>Q15+Q29</f>
        <v/>
      </c>
      <c r="R55" s="124">
        <f>R15+R29</f>
        <v/>
      </c>
      <c r="S55" s="124">
        <f>S15+S29</f>
        <v/>
      </c>
      <c r="T55" s="124">
        <f>T15+T29</f>
        <v/>
      </c>
      <c r="U55" s="124">
        <f>U15+U29</f>
        <v/>
      </c>
      <c r="V55" s="124">
        <f>V15+V29</f>
        <v/>
      </c>
      <c r="W55" s="124">
        <f>W15+W29</f>
        <v/>
      </c>
      <c r="X55" s="124">
        <f>X15+X29</f>
        <v/>
      </c>
      <c r="Y55" s="124">
        <f>Y15+Y29</f>
        <v/>
      </c>
      <c r="Z55" s="124">
        <f>Z15+Z29</f>
        <v/>
      </c>
      <c r="AA55" s="124">
        <f>AA15+AA29</f>
        <v/>
      </c>
      <c r="AB55" s="124">
        <f>AB15+AB29</f>
        <v/>
      </c>
      <c r="AC55" s="124">
        <f>AC15+AC29</f>
        <v/>
      </c>
      <c r="AD55" s="124">
        <f>AD15+AD29</f>
        <v/>
      </c>
      <c r="AE55" s="124">
        <f>AE15+AE29</f>
        <v/>
      </c>
      <c r="AF55" s="124">
        <f>AF15+AF29</f>
        <v/>
      </c>
      <c r="AG55" s="124">
        <f>AG15+AG29</f>
        <v/>
      </c>
      <c r="AH55" s="124">
        <f>AH15+AH29</f>
        <v/>
      </c>
      <c r="AI55" s="124">
        <f>AI15+AI29</f>
        <v/>
      </c>
      <c r="AJ55" s="124">
        <f>AJ15+AJ29</f>
        <v/>
      </c>
      <c r="AK55" s="124">
        <f>AK15+AK29</f>
        <v/>
      </c>
      <c r="AL55" s="124">
        <f>AL15+AL29</f>
        <v/>
      </c>
      <c r="AM55" s="124">
        <f>AM15+AM29</f>
        <v/>
      </c>
      <c r="AO55" s="125">
        <f>SUM(I55:AN55)</f>
        <v/>
      </c>
      <c r="AP55" s="17">
        <f>SUM(I55:AM55)*E55</f>
        <v/>
      </c>
      <c r="AQ55" s="125">
        <f>SUM(I55:AM55)*F55</f>
        <v/>
      </c>
    </row>
    <row r="56">
      <c r="C56" s="27" t="inlineStr">
        <is>
          <t>Duke Pegasus</t>
        </is>
      </c>
      <c r="D56" s="27" t="inlineStr">
        <is>
          <t>Lone 17979600</t>
        </is>
      </c>
      <c r="E56" s="57" t="n">
        <v>0.1</v>
      </c>
      <c r="F56" s="62" t="n">
        <v>0.01</v>
      </c>
      <c r="I56" s="125">
        <f>I30</f>
        <v/>
      </c>
      <c r="J56" s="125">
        <f>J30</f>
        <v/>
      </c>
      <c r="K56" s="125">
        <f>K30</f>
        <v/>
      </c>
      <c r="L56" s="125">
        <f>L30</f>
        <v/>
      </c>
      <c r="M56" s="125">
        <f>M30</f>
        <v/>
      </c>
      <c r="N56" s="125">
        <f>N30</f>
        <v/>
      </c>
      <c r="O56" s="125">
        <f>O30</f>
        <v/>
      </c>
      <c r="P56" s="125">
        <f>P30</f>
        <v/>
      </c>
      <c r="Q56" s="125">
        <f>Q30</f>
        <v/>
      </c>
      <c r="R56" s="125">
        <f>R30</f>
        <v/>
      </c>
      <c r="S56" s="125">
        <f>S30</f>
        <v/>
      </c>
      <c r="T56" s="125">
        <f>T30</f>
        <v/>
      </c>
      <c r="U56" s="125">
        <f>U30</f>
        <v/>
      </c>
      <c r="V56" s="125">
        <f>V30</f>
        <v/>
      </c>
      <c r="W56" s="125">
        <f>W30</f>
        <v/>
      </c>
      <c r="X56" s="125">
        <f>X30</f>
        <v/>
      </c>
      <c r="Y56" s="125">
        <f>Y30</f>
        <v/>
      </c>
      <c r="Z56" s="125">
        <f>Z30</f>
        <v/>
      </c>
      <c r="AA56" s="125">
        <f>AA30</f>
        <v/>
      </c>
      <c r="AB56" s="125">
        <f>AB30</f>
        <v/>
      </c>
      <c r="AC56" s="125">
        <f>AC30</f>
        <v/>
      </c>
      <c r="AD56" s="125">
        <f>AD30</f>
        <v/>
      </c>
      <c r="AE56" s="125">
        <f>AE30</f>
        <v/>
      </c>
      <c r="AF56" s="125">
        <f>AF30</f>
        <v/>
      </c>
      <c r="AG56" s="125">
        <f>AG30</f>
        <v/>
      </c>
      <c r="AH56" s="125">
        <f>AH30</f>
        <v/>
      </c>
      <c r="AI56" s="125">
        <f>AI30</f>
        <v/>
      </c>
      <c r="AJ56" s="125">
        <f>AJ30</f>
        <v/>
      </c>
      <c r="AK56" s="125">
        <f>AK30</f>
        <v/>
      </c>
      <c r="AL56" s="125">
        <f>AL30</f>
        <v/>
      </c>
      <c r="AM56" s="125">
        <f>AM30</f>
        <v/>
      </c>
      <c r="AO56" s="125">
        <f>SUM(I56:AN56)</f>
        <v/>
      </c>
      <c r="AP56" s="17">
        <f>SUM(I56:AM56)*E56</f>
        <v/>
      </c>
      <c r="AQ56" s="125">
        <f>SUM(I56:AM56)*F56</f>
        <v/>
      </c>
    </row>
    <row r="57">
      <c r="C57" s="27" t="inlineStr">
        <is>
          <t>Payback</t>
        </is>
      </c>
      <c r="D57" s="27" t="inlineStr">
        <is>
          <t>Various</t>
        </is>
      </c>
      <c r="E57" s="57" t="n"/>
      <c r="F57" s="62" t="n">
        <v>0.01</v>
      </c>
      <c r="I57" s="127" t="n">
        <v>0</v>
      </c>
      <c r="J57" s="127" t="n">
        <v>0</v>
      </c>
      <c r="K57" s="127" t="n">
        <v>0</v>
      </c>
      <c r="L57" s="127" t="n">
        <v>0</v>
      </c>
      <c r="M57" s="127" t="n">
        <v>0</v>
      </c>
      <c r="N57" s="127" t="n">
        <v>0</v>
      </c>
      <c r="O57" s="127" t="n">
        <v>0</v>
      </c>
      <c r="P57" s="127" t="n">
        <v>0</v>
      </c>
      <c r="Q57" s="127" t="n">
        <v>0</v>
      </c>
      <c r="R57" s="127" t="n">
        <v>0</v>
      </c>
      <c r="S57" s="127" t="n">
        <v>0</v>
      </c>
      <c r="T57" s="127" t="n">
        <v>0</v>
      </c>
      <c r="U57" s="127" t="n">
        <v>-3000</v>
      </c>
      <c r="V57" s="127" t="n">
        <v>-3000</v>
      </c>
      <c r="W57" s="127" t="n">
        <v>-3000</v>
      </c>
      <c r="X57" s="127" t="n">
        <v>-3000</v>
      </c>
      <c r="Y57" s="127" t="n">
        <v>0</v>
      </c>
      <c r="Z57" s="127" t="n">
        <v>0</v>
      </c>
      <c r="AA57" s="127" t="n">
        <v>0</v>
      </c>
      <c r="AB57" s="127" t="n">
        <v>0</v>
      </c>
      <c r="AC57" s="127" t="n">
        <v>0</v>
      </c>
      <c r="AD57" s="127" t="n">
        <v>0</v>
      </c>
      <c r="AE57" s="127" t="n">
        <v>0</v>
      </c>
      <c r="AF57" s="127" t="n">
        <v>0</v>
      </c>
      <c r="AG57" s="127" t="n">
        <v>0</v>
      </c>
      <c r="AH57" s="127" t="n">
        <v>0</v>
      </c>
      <c r="AI57" s="127" t="n">
        <v>0</v>
      </c>
      <c r="AJ57" s="127" t="n">
        <v>0</v>
      </c>
      <c r="AK57" s="127" t="n">
        <v>0</v>
      </c>
      <c r="AL57" s="127" t="n">
        <v>0</v>
      </c>
      <c r="AM57" s="127" t="n">
        <v>0</v>
      </c>
      <c r="AO57" s="127">
        <f>SUM(I57:AN57)</f>
        <v/>
      </c>
      <c r="AP57" s="66">
        <f>SUM(I57:AM57)*E57</f>
        <v/>
      </c>
      <c r="AQ57" s="127">
        <f>SUM(I57:AM57)*F57</f>
        <v/>
      </c>
    </row>
    <row r="58">
      <c r="I58" s="129">
        <f>SUM(I43:I57)</f>
        <v/>
      </c>
      <c r="J58" s="129">
        <f>SUM(J43:J57)</f>
        <v/>
      </c>
      <c r="K58" s="129">
        <f>SUM(K43:K57)</f>
        <v/>
      </c>
      <c r="L58" s="129">
        <f>SUM(L43:L57)</f>
        <v/>
      </c>
      <c r="M58" s="129">
        <f>SUM(M43:M57)</f>
        <v/>
      </c>
      <c r="N58" s="129">
        <f>SUM(N43:N57)</f>
        <v/>
      </c>
      <c r="O58" s="129">
        <f>SUM(O43:O57)</f>
        <v/>
      </c>
      <c r="P58" s="129">
        <f>SUM(P43:P57)</f>
        <v/>
      </c>
      <c r="Q58" s="129">
        <f>SUM(Q43:Q57)</f>
        <v/>
      </c>
      <c r="R58" s="129">
        <f>SUM(R43:R57)</f>
        <v/>
      </c>
      <c r="S58" s="129">
        <f>SUM(S43:S57)</f>
        <v/>
      </c>
      <c r="T58" s="129">
        <f>SUM(T43:T57)</f>
        <v/>
      </c>
      <c r="U58" s="129">
        <f>SUM(U43:U57)</f>
        <v/>
      </c>
      <c r="V58" s="129">
        <f>SUM(V43:V57)</f>
        <v/>
      </c>
      <c r="W58" s="129">
        <f>SUM(W43:W57)</f>
        <v/>
      </c>
      <c r="X58" s="129">
        <f>SUM(X43:X57)</f>
        <v/>
      </c>
      <c r="Y58" s="129">
        <f>SUM(Y43:Y57)</f>
        <v/>
      </c>
      <c r="Z58" s="129">
        <f>SUM(Z43:Z57)</f>
        <v/>
      </c>
      <c r="AA58" s="129">
        <f>SUM(AA43:AA57)</f>
        <v/>
      </c>
      <c r="AB58" s="129">
        <f>SUM(AB43:AB57)</f>
        <v/>
      </c>
      <c r="AC58" s="129">
        <f>SUM(AC43:AC57)</f>
        <v/>
      </c>
      <c r="AD58" s="129">
        <f>SUM(AD43:AD57)</f>
        <v/>
      </c>
      <c r="AE58" s="129">
        <f>SUM(AE43:AE57)</f>
        <v/>
      </c>
      <c r="AF58" s="129">
        <f>SUM(AF43:AF57)</f>
        <v/>
      </c>
      <c r="AG58" s="129">
        <f>SUM(AG43:AG57)</f>
        <v/>
      </c>
      <c r="AH58" s="129">
        <f>SUM(AH43:AH57)</f>
        <v/>
      </c>
      <c r="AI58" s="129">
        <f>SUM(AI43:AI57)</f>
        <v/>
      </c>
      <c r="AJ58" s="129">
        <f>SUM(AJ43:AJ57)</f>
        <v/>
      </c>
      <c r="AK58" s="129">
        <f>SUM(AK43:AK57)</f>
        <v/>
      </c>
      <c r="AL58" s="129">
        <f>SUM(AL43:AL57)</f>
        <v/>
      </c>
      <c r="AM58" s="129">
        <f>SUM(AM43:AM57)</f>
        <v/>
      </c>
      <c r="AO58" s="129">
        <f>SUM(AO43:AO57)</f>
        <v/>
      </c>
      <c r="AP58" s="21">
        <f>SUM(AP43:AP57)</f>
        <v/>
      </c>
      <c r="AQ58" s="129">
        <f>SUM(AQ43:AQ57)</f>
        <v/>
      </c>
    </row>
    <row r="59">
      <c r="I59" s="129" t="n"/>
      <c r="J59" s="129" t="n"/>
      <c r="K59" s="129" t="n"/>
      <c r="L59" s="129" t="n"/>
      <c r="M59" s="129" t="n"/>
      <c r="N59" s="129" t="n"/>
      <c r="O59" s="129" t="n"/>
      <c r="P59" s="129" t="n"/>
      <c r="Q59" s="129" t="n"/>
      <c r="R59" s="129" t="n"/>
      <c r="S59" s="129" t="n"/>
      <c r="T59" s="129" t="n"/>
      <c r="U59" s="129" t="n"/>
      <c r="V59" s="129" t="n"/>
      <c r="W59" s="129" t="n"/>
      <c r="X59" s="129" t="n"/>
      <c r="Y59" s="129" t="n"/>
      <c r="Z59" s="129" t="n"/>
      <c r="AA59" s="129" t="n"/>
      <c r="AB59" s="129" t="n"/>
      <c r="AC59" s="129" t="n"/>
      <c r="AD59" s="129" t="n"/>
      <c r="AE59" s="129" t="n"/>
      <c r="AF59" s="129" t="n"/>
      <c r="AG59" s="129" t="n"/>
      <c r="AH59" s="129" t="n"/>
      <c r="AI59" s="129" t="n"/>
      <c r="AJ59" s="129" t="n"/>
      <c r="AK59" s="129" t="n"/>
      <c r="AL59" s="129" t="n"/>
      <c r="AM59" s="129" t="n"/>
    </row>
    <row r="60">
      <c r="B60" s="97" t="inlineStr">
        <is>
          <t>Other Transports</t>
        </is>
      </c>
      <c r="I60" s="129" t="n"/>
      <c r="J60" s="129" t="n"/>
      <c r="K60" s="129" t="n"/>
      <c r="L60" s="129" t="n"/>
      <c r="M60" s="129" t="n"/>
      <c r="N60" s="129" t="n"/>
      <c r="O60" s="129" t="n"/>
      <c r="P60" s="129" t="n"/>
      <c r="Q60" s="129" t="n"/>
      <c r="R60" s="129" t="n"/>
      <c r="S60" s="129" t="n"/>
      <c r="T60" s="129" t="n"/>
      <c r="U60" s="129" t="n"/>
      <c r="V60" s="129" t="n"/>
      <c r="W60" s="129" t="n"/>
      <c r="X60" s="129" t="n"/>
      <c r="Y60" s="129" t="n"/>
      <c r="Z60" s="129" t="n"/>
      <c r="AA60" s="129" t="n"/>
      <c r="AB60" s="129" t="n"/>
      <c r="AC60" s="129" t="n"/>
      <c r="AD60" s="129" t="n"/>
      <c r="AE60" s="129" t="n"/>
      <c r="AF60" s="129" t="n"/>
      <c r="AG60" s="129" t="n"/>
      <c r="AH60" s="129" t="n"/>
      <c r="AI60" s="129" t="n"/>
      <c r="AJ60" s="129" t="n"/>
      <c r="AK60" s="129" t="n"/>
      <c r="AL60" s="129" t="n"/>
      <c r="AM60" s="129" t="n"/>
    </row>
    <row r="61">
      <c r="C61" s="27" t="inlineStr">
        <is>
          <t>Location</t>
        </is>
      </c>
      <c r="D61" s="27" t="inlineStr">
        <is>
          <t>Meter #</t>
        </is>
      </c>
      <c r="I61" s="125" t="n">
        <v>0</v>
      </c>
      <c r="J61" s="125" t="n">
        <v>0</v>
      </c>
      <c r="K61" s="125" t="n">
        <v>0</v>
      </c>
      <c r="L61" s="125" t="n">
        <v>0</v>
      </c>
      <c r="M61" s="125" t="n">
        <v>0</v>
      </c>
      <c r="N61" s="125" t="n">
        <v>0</v>
      </c>
      <c r="O61" s="125" t="n">
        <v>0</v>
      </c>
      <c r="P61" s="125" t="n">
        <v>0</v>
      </c>
      <c r="Q61" s="125" t="n">
        <v>0</v>
      </c>
      <c r="R61" s="125" t="n">
        <v>0</v>
      </c>
      <c r="S61" s="125" t="n">
        <v>0</v>
      </c>
      <c r="T61" s="125" t="n">
        <v>0</v>
      </c>
      <c r="U61" s="125" t="n">
        <v>0</v>
      </c>
      <c r="V61" s="125" t="n">
        <v>0</v>
      </c>
      <c r="W61" s="125" t="n">
        <v>0</v>
      </c>
      <c r="X61" s="125" t="n">
        <v>0</v>
      </c>
      <c r="Y61" s="125" t="n">
        <v>0</v>
      </c>
      <c r="Z61" s="125" t="n">
        <v>0</v>
      </c>
      <c r="AA61" s="125" t="n">
        <v>0</v>
      </c>
      <c r="AB61" s="125" t="n">
        <v>0</v>
      </c>
      <c r="AC61" s="125" t="n">
        <v>0</v>
      </c>
      <c r="AD61" s="125" t="n">
        <v>0</v>
      </c>
      <c r="AE61" s="125" t="n">
        <v>0</v>
      </c>
      <c r="AF61" s="125" t="n">
        <v>0</v>
      </c>
      <c r="AG61" s="125" t="n">
        <v>0</v>
      </c>
      <c r="AH61" s="125" t="n">
        <v>0</v>
      </c>
      <c r="AI61" s="125" t="n">
        <v>0</v>
      </c>
      <c r="AJ61" s="125" t="n">
        <v>0</v>
      </c>
      <c r="AK61" s="125" t="n">
        <v>0</v>
      </c>
      <c r="AL61" s="125" t="n">
        <v>0</v>
      </c>
      <c r="AM61" s="125" t="n">
        <v>0</v>
      </c>
      <c r="AO61" s="125">
        <f>SUM(I61:AN61)</f>
        <v/>
      </c>
      <c r="AP61" s="17">
        <f>SUM(I61:AM61)*E61</f>
        <v/>
      </c>
    </row>
    <row r="62" hidden="1">
      <c r="I62" s="125" t="n"/>
      <c r="J62" s="125" t="n"/>
      <c r="K62" s="125" t="n"/>
      <c r="L62" s="125" t="n"/>
      <c r="M62" s="125" t="n"/>
      <c r="N62" s="125" t="n"/>
      <c r="O62" s="125" t="n"/>
      <c r="P62" s="125" t="n"/>
      <c r="Q62" s="125" t="n"/>
      <c r="R62" s="125" t="n"/>
      <c r="S62" s="125" t="n"/>
      <c r="T62" s="125" t="n"/>
      <c r="U62" s="125" t="n"/>
      <c r="V62" s="125" t="n"/>
      <c r="W62" s="125" t="n"/>
      <c r="X62" s="125" t="n"/>
      <c r="Y62" s="125" t="n"/>
      <c r="Z62" s="125" t="n"/>
      <c r="AA62" s="125" t="n"/>
      <c r="AB62" s="125" t="n"/>
      <c r="AC62" s="125" t="n"/>
      <c r="AD62" s="125" t="n"/>
      <c r="AE62" s="125" t="n"/>
      <c r="AF62" s="125" t="n"/>
      <c r="AG62" s="125" t="n"/>
      <c r="AH62" s="125" t="n"/>
      <c r="AI62" s="125" t="n"/>
      <c r="AJ62" s="125" t="n"/>
      <c r="AK62" s="125" t="n"/>
      <c r="AL62" s="125" t="n"/>
      <c r="AM62" s="125" t="n"/>
    </row>
    <row r="63" hidden="1">
      <c r="B63" s="97" t="inlineStr">
        <is>
          <t>Other Transports</t>
        </is>
      </c>
      <c r="I63" s="125" t="n"/>
      <c r="J63" s="125" t="n"/>
      <c r="K63" s="125" t="n"/>
      <c r="L63" s="125" t="n"/>
      <c r="M63" s="125" t="n"/>
      <c r="N63" s="125" t="n"/>
      <c r="O63" s="125" t="n"/>
      <c r="P63" s="125" t="n"/>
      <c r="Q63" s="125" t="n"/>
      <c r="R63" s="125" t="n"/>
      <c r="S63" s="125" t="n"/>
      <c r="T63" s="125" t="n"/>
      <c r="U63" s="125" t="n"/>
      <c r="V63" s="125" t="n"/>
      <c r="W63" s="125" t="n"/>
      <c r="X63" s="125" t="n"/>
      <c r="Y63" s="125" t="n"/>
      <c r="Z63" s="125" t="n"/>
      <c r="AA63" s="125" t="n"/>
      <c r="AB63" s="125" t="n"/>
      <c r="AC63" s="125" t="n"/>
      <c r="AD63" s="125" t="n"/>
      <c r="AE63" s="125" t="n"/>
      <c r="AF63" s="125" t="n"/>
      <c r="AG63" s="125" t="n"/>
      <c r="AH63" s="125" t="n"/>
      <c r="AI63" s="125" t="n"/>
      <c r="AJ63" s="125" t="n"/>
      <c r="AK63" s="125" t="n"/>
      <c r="AL63" s="125" t="n"/>
      <c r="AM63" s="125" t="n"/>
    </row>
    <row r="64" hidden="1">
      <c r="C64" s="27" t="inlineStr">
        <is>
          <t>Location</t>
        </is>
      </c>
      <c r="D64" s="27" t="inlineStr">
        <is>
          <t>Meter #</t>
        </is>
      </c>
      <c r="I64" s="125" t="n">
        <v>0</v>
      </c>
      <c r="J64" s="125" t="n">
        <v>0</v>
      </c>
      <c r="K64" s="125" t="n">
        <v>0</v>
      </c>
      <c r="L64" s="125" t="n">
        <v>0</v>
      </c>
      <c r="M64" s="125" t="n">
        <v>0</v>
      </c>
      <c r="N64" s="125" t="n">
        <v>0</v>
      </c>
      <c r="O64" s="125" t="n">
        <v>0</v>
      </c>
      <c r="P64" s="125" t="n">
        <v>0</v>
      </c>
      <c r="Q64" s="125" t="n">
        <v>0</v>
      </c>
      <c r="R64" s="125" t="n">
        <v>0</v>
      </c>
      <c r="S64" s="125" t="n">
        <v>0</v>
      </c>
      <c r="T64" s="125" t="n">
        <v>0</v>
      </c>
      <c r="U64" s="125" t="n">
        <v>0</v>
      </c>
      <c r="V64" s="125" t="n">
        <v>0</v>
      </c>
      <c r="W64" s="125" t="n">
        <v>0</v>
      </c>
      <c r="X64" s="125" t="n">
        <v>0</v>
      </c>
      <c r="Y64" s="125" t="n">
        <v>0</v>
      </c>
      <c r="Z64" s="125" t="n">
        <v>0</v>
      </c>
      <c r="AA64" s="125" t="n">
        <v>0</v>
      </c>
      <c r="AB64" s="125" t="n">
        <v>0</v>
      </c>
      <c r="AC64" s="125" t="n">
        <v>0</v>
      </c>
      <c r="AD64" s="125" t="n">
        <v>0</v>
      </c>
      <c r="AE64" s="125" t="n">
        <v>0</v>
      </c>
      <c r="AF64" s="125" t="n">
        <v>0</v>
      </c>
      <c r="AG64" s="125" t="n">
        <v>0</v>
      </c>
      <c r="AH64" s="125" t="n">
        <v>0</v>
      </c>
      <c r="AI64" s="125" t="n">
        <v>0</v>
      </c>
      <c r="AJ64" s="125" t="n">
        <v>0</v>
      </c>
      <c r="AK64" s="125" t="n">
        <v>0</v>
      </c>
      <c r="AL64" s="125" t="n">
        <v>0</v>
      </c>
      <c r="AM64" s="125" t="n">
        <v>0</v>
      </c>
      <c r="AO64" s="125">
        <f>SUM(I64:AN64)</f>
        <v/>
      </c>
      <c r="AP64" s="17">
        <f>SUM(I64:AM64)*E64</f>
        <v/>
      </c>
    </row>
    <row r="65">
      <c r="I65" s="125" t="n"/>
      <c r="J65" s="129" t="n"/>
      <c r="K65" s="129" t="n"/>
      <c r="L65" s="129" t="n"/>
      <c r="M65" s="129" t="n"/>
      <c r="N65" s="129" t="n"/>
      <c r="O65" s="129" t="n"/>
      <c r="P65" s="129" t="n"/>
      <c r="Q65" s="129" t="n"/>
      <c r="R65" s="129" t="n"/>
      <c r="S65" s="129" t="n"/>
      <c r="T65" s="129" t="n"/>
      <c r="U65" s="129" t="n"/>
      <c r="V65" s="129" t="n"/>
      <c r="W65" s="129" t="n"/>
      <c r="X65" s="129" t="n"/>
      <c r="Y65" s="129" t="n"/>
      <c r="Z65" s="129" t="n"/>
      <c r="AA65" s="129" t="n"/>
      <c r="AB65" s="129" t="n"/>
      <c r="AC65" s="129" t="n"/>
      <c r="AD65" s="129" t="n"/>
      <c r="AE65" s="129" t="n"/>
      <c r="AF65" s="129" t="n"/>
      <c r="AG65" s="129" t="n"/>
      <c r="AH65" s="129" t="n"/>
      <c r="AI65" s="129" t="n"/>
      <c r="AJ65" s="129" t="n"/>
      <c r="AK65" s="129" t="n"/>
      <c r="AL65" s="129" t="n"/>
      <c r="AM65" s="129" t="n"/>
    </row>
    <row r="66">
      <c r="I66" s="125" t="n"/>
      <c r="J66" s="129" t="n"/>
      <c r="K66" s="129" t="n"/>
      <c r="L66" s="129" t="n"/>
      <c r="M66" s="129" t="n"/>
      <c r="N66" s="129" t="n"/>
      <c r="O66" s="129" t="n"/>
      <c r="P66" s="129" t="n"/>
      <c r="Q66" s="129" t="n"/>
      <c r="R66" s="129" t="n"/>
      <c r="S66" s="129" t="n"/>
      <c r="T66" s="129" t="n"/>
      <c r="U66" s="129" t="n"/>
      <c r="V66" s="129" t="n"/>
      <c r="W66" s="129" t="n"/>
      <c r="X66" s="129" t="n"/>
      <c r="Y66" s="129" t="n"/>
      <c r="Z66" s="129" t="n"/>
      <c r="AA66" s="129" t="n"/>
      <c r="AB66" s="129" t="n"/>
      <c r="AC66" s="129" t="n"/>
      <c r="AD66" s="129" t="n"/>
      <c r="AE66" s="129" t="n"/>
      <c r="AF66" s="129" t="n"/>
      <c r="AG66" s="129" t="n"/>
      <c r="AH66" s="129" t="n"/>
      <c r="AI66" s="129" t="n"/>
      <c r="AJ66" s="129" t="n"/>
      <c r="AK66" s="129" t="n"/>
      <c r="AL66" s="129" t="n"/>
      <c r="AM66" s="129" t="n"/>
    </row>
    <row r="67"/>
    <row r="68" customFormat="1" s="91">
      <c r="A68" s="90" t="inlineStr">
        <is>
          <t>Sales</t>
        </is>
      </c>
      <c r="B68" s="90" t="n"/>
      <c r="E68" s="91" t="inlineStr">
        <is>
          <t>Price</t>
        </is>
      </c>
      <c r="G68" s="91" t="inlineStr">
        <is>
          <t>Agency Fee</t>
        </is>
      </c>
      <c r="AO68" s="92" t="inlineStr">
        <is>
          <t>Volume</t>
        </is>
      </c>
      <c r="AP68" s="92" t="inlineStr">
        <is>
          <t>$$</t>
        </is>
      </c>
    </row>
    <row r="69">
      <c r="A69" s="5" t="n"/>
      <c r="B69" s="56" t="inlineStr">
        <is>
          <t>Tenaska IV     #384258</t>
        </is>
      </c>
    </row>
    <row r="70">
      <c r="C70" s="27" t="inlineStr">
        <is>
          <t>[Person_10]</t>
        </is>
      </c>
      <c r="D70" s="27" t="inlineStr">
        <is>
          <t>Lone 25000200</t>
        </is>
      </c>
      <c r="G70" s="27" t="n">
        <v>0.04</v>
      </c>
      <c r="I70" s="125">
        <f>I58-(I43*$F43+I44*$F44+I45*$F45+I46*$F46+I47*$F47+I48*$F48+I49*$F49+I50*$F50+I51*$F51+I52*$F52+I53*$F53+I54*$F54+I55*$F55+I56*$F56)-I57*$F57-I73-I76-I79-I82-I85</f>
        <v/>
      </c>
      <c r="J70" s="125">
        <f>J58-(J43*$F43+J44*$F44+J45*$F45+J46*$F46+J47*$F47+J48*$F48+J49*$F49+J50*$F50+J51*$F51+J52*$F52+J53*$F53+J54*$F54+J55*$F55+J56*$F56)-J57*$F57-J73-J76-J79-J82-J85</f>
        <v/>
      </c>
      <c r="K70" s="125">
        <f>K58-(K43*$F43+K44*$F44+K45*$F45+K46*$F46+K47*$F47+K48*$F48+K49*$F49+K50*$F50+K51*$F51+K52*$F52+K53*$F53+K54*$F54+K55*$F55+K56*$F56)-K57*$F57-K73-K76-K79-K82-K85</f>
        <v/>
      </c>
      <c r="L70" s="125">
        <f>L58-(L43*$F43+L44*$F44+L45*$F45+L46*$F46+L47*$F47+L48*$F48+L49*$F49+L50*$F50+L51*$F51+L52*$F52+L53*$F53+L54*$F54+L55*$F55+L56*$F56)-L57*$F57-L73-L76-L79-L82-L85</f>
        <v/>
      </c>
      <c r="M70" s="125">
        <f>M58-(M43*$F43+M44*$F44+M45*$F45+M46*$F46+M47*$F47+M48*$F48+M49*$F49+M50*$F50+M51*$F51+M52*$F52+M53*$F53+M54*$F54+M55*$F55+M56*$F56)-M57*$F57-M73-M76-M79-M82-M85</f>
        <v/>
      </c>
      <c r="N70" s="125">
        <f>N58-(N43*$F43+N44*$F44+N45*$F45+N46*$F46+N47*$F47+N48*$F48+N49*$F49+N50*$F50+N51*$F51+N52*$F52+N53*$F53+N54*$F54+N55*$F55+N56*$F56)-N57*$F57-N73-N76-N79-N82-N85</f>
        <v/>
      </c>
      <c r="O70" s="125">
        <f>O58-(O43*$F43+O44*$F44+O45*$F45+O46*$F46+O47*$F47+O48*$F48+O49*$F49+O50*$F50+O51*$F51+O52*$F52+O53*$F53+O54*$F54+O55*$F55+O56*$F56)-O57*$F57-O73-O76-O79-O82-O85</f>
        <v/>
      </c>
      <c r="P70" s="125">
        <f>P58-(P43*$F43+P44*$F44+P45*$F45+P46*$F46+P47*$F47+P48*$F48+P49*$F49+P50*$F50+P51*$F51+P52*$F52+P53*$F53+P54*$F54+P55*$F55+P56*$F56)-P57*$F57-P73-P76-P79-P82-P85</f>
        <v/>
      </c>
      <c r="Q70" s="125">
        <f>Q58-(Q43*$F43+Q44*$F44+Q45*$F45+Q46*$F46+Q47*$F47+Q48*$F48+Q49*$F49+Q50*$F50+Q51*$F51+Q52*$F52+Q53*$F53+Q54*$F54+Q55*$F55+Q56*$F56)-Q57*$F57-Q73-Q76-Q79-Q82-Q85</f>
        <v/>
      </c>
      <c r="R70" s="125">
        <f>R58-(R43*$F43+R44*$F44+R45*$F45+R46*$F46+R47*$F47+R48*$F48+R49*$F49+R50*$F50+R51*$F51+R52*$F52+R53*$F53+R54*$F54+R55*$F55+R56*$F56)-R57*$F57-R73-R76-R79-R82-R85</f>
        <v/>
      </c>
      <c r="S70" s="125">
        <f>S58-(S43*$F43+S44*$F44+S45*$F45+S46*$F46+S47*$F47+S48*$F48+S49*$F49+S50*$F50+S51*$F51+S52*$F52+S53*$F53+S54*$F54+S55*$F55+S56*$F56)-S57*$F57-S73-S76-S79-S82-S85</f>
        <v/>
      </c>
      <c r="T70" s="125">
        <f>T58-(T43*$F43+T44*$F44+T45*$F45+T46*$F46+T47*$F47+T48*$F48+T49*$F49+T50*$F50+T51*$F51+T52*$F52+T53*$F53+T54*$F54+T55*$F55+T56*$F56)-T57*$F57-T73-T76-T79-T82-T85</f>
        <v/>
      </c>
      <c r="U70" s="125">
        <f>U58-(U43*$F43+U44*$F44+U45*$F45+U46*$F46+U47*$F47+U48*$F48+U49*$F49+U50*$F50+U51*$F51+U52*$F52+U53*$F53+U54*$F54+U55*$F55+U56*$F56)-U57*$F57-U73-U76-U79-U82-U85</f>
        <v/>
      </c>
      <c r="V70" s="125">
        <f>V58-(V43*$F43+V44*$F44+V45*$F45+V46*$F46+V47*$F47+V48*$F48+V49*$F49+V50*$F50+V51*$F51+V52*$F52+V53*$F53+V54*$F54+V55*$F55+V56*$F56)-V57*$F57-V73-V76-V79-V82-V85</f>
        <v/>
      </c>
      <c r="W70" s="125">
        <f>W58-(W43*$F43+W44*$F44+W45*$F45+W46*$F46+W47*$F47+W48*$F48+W49*$F49+W50*$F50+W51*$F51+W52*$F52+W53*$F53+W54*$F54+W55*$F55+W56*$F56)-W57*$F57-W73-W76-W79-W82-W85</f>
        <v/>
      </c>
      <c r="X70" s="125">
        <f>X58-(X43*$F43+X44*$F44+X45*$F45+X46*$F46+X47*$F47+X48*$F48+X49*$F49+X50*$F50+X51*$F51+X52*$F52+X53*$F53+X54*$F54+X55*$F55+X56*$F56)-X57*$F57-X73-X76-X79-X82-X85</f>
        <v/>
      </c>
      <c r="Y70" s="125">
        <f>Y58-(Y43*$F43+Y44*$F44+Y45*$F45+Y46*$F46+Y47*$F47+Y48*$F48+Y49*$F49+Y50*$F50+Y51*$F51+Y52*$F52+Y53*$F53+Y54*$F54+Y55*$F55+Y56*$F56)-Y57*$F57-Y73-Y76-Y79-Y82-Y85</f>
        <v/>
      </c>
      <c r="Z70" s="125">
        <f>Z58-(Z43*$F43+Z44*$F44+Z45*$F45+Z46*$F46+Z47*$F47+Z48*$F48+Z49*$F49+Z50*$F50+Z51*$F51+Z52*$F52+Z53*$F53+Z54*$F54+Z55*$F55+Z56*$F56)-Z57*$F57-Z73-Z76-Z79-Z82-Z85</f>
        <v/>
      </c>
      <c r="AA70" s="125">
        <f>AA58-(AA43*$F43+AA44*$F44+AA45*$F45+AA46*$F46+AA47*$F47+AA48*$F48+AA49*$F49+AA50*$F50+AA51*$F51+AA52*$F52+AA53*$F53+AA54*$F54+AA55*$F55+AA56*$F56)-AA57*$F57-AA73-AA76-AA79-AA82-AA85</f>
        <v/>
      </c>
      <c r="AB70" s="125">
        <f>AB58-(AB43*$F43+AB44*$F44+AB45*$F45+AB46*$F46+AB47*$F47+AB48*$F48+AB49*$F49+AB50*$F50+AB51*$F51+AB52*$F52+AB53*$F53+AB54*$F54+AB55*$F55+AB56*$F56)-AB57*$F57-AB73-AB76-AB79-AB82-AB85</f>
        <v/>
      </c>
      <c r="AC70" s="125">
        <f>AC58-(AC43*$F43+AC44*$F44+AC45*$F45+AC46*$F46+AC47*$F47+AC48*$F48+AC49*$F49+AC50*$F50+AC51*$F51+AC52*$F52+AC53*$F53+AC54*$F54+AC55*$F55+AC56*$F56)-AC57*$F57-AC73-AC76-AC79-AC82-AC85</f>
        <v/>
      </c>
      <c r="AD70" s="125">
        <f>AD58-(AD43*$F43+AD44*$F44+AD45*$F45+AD46*$F46+AD47*$F47+AD48*$F48+AD49*$F49+AD50*$F50+AD51*$F51+AD52*$F52+AD53*$F53+AD54*$F54+AD55*$F55+AD56*$F56)-AD57*$F57-AD73-AD76-AD79-AD82-AD85</f>
        <v/>
      </c>
      <c r="AE70" s="125">
        <f>AE58-(AE43*$F43+AE44*$F44+AE45*$F45+AE46*$F46+AE47*$F47+AE48*$F48+AE49*$F49+AE50*$F50+AE51*$F51+AE52*$F52+AE53*$F53+AE54*$F54+AE55*$F55+AE56*$F56)-AE57*$F57-AE73-AE76-AE79-AE82-AE85</f>
        <v/>
      </c>
      <c r="AF70" s="125">
        <f>AF58-(AF43*$F43+AF44*$F44+AF45*$F45+AF46*$F46+AF47*$F47+AF48*$F48+AF49*$F49+AF50*$F50+AF51*$F51+AF52*$F52+AF53*$F53+AF54*$F54+AF55*$F55+AF56*$F56)-AF57*$F57-AF73-AF76-AF79-AF82-AF85</f>
        <v/>
      </c>
      <c r="AG70" s="125">
        <f>AG58-(AG43*$F43+AG44*$F44+AG45*$F45+AG46*$F46+AG47*$F47+AG48*$F48+AG49*$F49+AG50*$F50+AG51*$F51+AG52*$F52+AG53*$F53+AG54*$F54+AG55*$F55+AG56*$F56)-AG57*$F57-AG73-AG76-AG79-AG82-AG85</f>
        <v/>
      </c>
      <c r="AH70" s="125">
        <f>AH58-(AH43*$F43+AH44*$F44+AH45*$F45+AH46*$F46+AH47*$F47+AH48*$F48+AH49*$F49+AH50*$F50+AH51*$F51+AH52*$F52+AH53*$F53+AH54*$F54+AH55*$F55+AH56*$F56)-AH57*$F57-AH73-AH76-AH79-AH82-AH85</f>
        <v/>
      </c>
      <c r="AI70" s="125">
        <f>AI58-(AI43*$F43+AI44*$F44+AI45*$F45+AI46*$F46+AI47*$F47+AI48*$F48+AI49*$F49+AI50*$F50+AI51*$F51+AI52*$F52+AI53*$F53+AI54*$F54+AI55*$F55+AI56*$F56)-AI57*$F57-AI73-AI76-AI79-AI82-AI85</f>
        <v/>
      </c>
      <c r="AJ70" s="125">
        <f>AJ58-(AJ43*$F43+AJ44*$F44+AJ45*$F45+AJ46*$F46+AJ47*$F47+AJ48*$F48+AJ49*$F49+AJ50*$F50+AJ51*$F51+AJ52*$F52+AJ53*$F53+AJ54*$F54+AJ55*$F55+AJ56*$F56)-AJ57*$F57-AJ73-AJ76-AJ79-AJ82-AJ85</f>
        <v/>
      </c>
      <c r="AK70" s="125">
        <f>AK58-(AK43*$F43+AK44*$F44+AK45*$F45+AK46*$F46+AK47*$F47+AK48*$F48+AK49*$F49+AK50*$F50+AK51*$F51+AK52*$F52+AK53*$F53+AK54*$F54+AK55*$F55+AK56*$F56)-AK57*$F57-AK73-AK76-AK79-AK82-AK85</f>
        <v/>
      </c>
      <c r="AL70" s="125">
        <f>AL58-(AL43*$F43+AL44*$F44+AL45*$F45+AL46*$F46+AL47*$F47+AL48*$F48+AL49*$F49+AL50*$F50+AL51*$F51+AL52*$F52+AL53*$F53+AL54*$F54+AL55*$F55+AL56*$F56)-AL57*$F57-AL73-AL76-AL79-AL82-AL85</f>
        <v/>
      </c>
      <c r="AM70" s="125">
        <f>AM58-(AM43*$F43+AM44*$F44+AM45*$F45+AM46*$F46+AM47*$F47+AM48*$F48+AM49*$F49+AM50*$F50+AM51*$F51+AM52*$F52+AM53*$F53+AM54*$F54+AM55*$F55+AM56*$F56)-AM57*$F57-AM73-AM76-AM79-AM82-AM85</f>
        <v/>
      </c>
      <c r="AO70" s="125">
        <f>SUM(I70:AN70)</f>
        <v/>
      </c>
      <c r="AP70" s="17">
        <f>AP16+AP31+AP34+AP37+AP58+AP61+AP64-AP73-AP76-AP79-AP82-AP85+((SUM(I58:AM58,I61:AM61,I64:AM64)-SUM(I57:AM57))*G70)</f>
        <v/>
      </c>
    </row>
    <row r="71">
      <c r="K71" s="125" t="n"/>
      <c r="AP71" s="17" t="n"/>
    </row>
    <row r="72">
      <c r="B72" s="97" t="inlineStr">
        <is>
          <t>Spot Sale</t>
        </is>
      </c>
      <c r="K72" s="125" t="n"/>
      <c r="AR72" s="17" t="n"/>
    </row>
    <row r="73">
      <c r="C73" s="27" t="inlineStr">
        <is>
          <t>Location</t>
        </is>
      </c>
      <c r="D73" s="27" t="inlineStr">
        <is>
          <t>Meter #</t>
        </is>
      </c>
      <c r="I73" s="125" t="n">
        <v>0</v>
      </c>
      <c r="J73" s="125" t="n">
        <v>0</v>
      </c>
      <c r="K73" s="125" t="n">
        <v>0</v>
      </c>
      <c r="L73" s="125" t="n">
        <v>0</v>
      </c>
      <c r="M73" s="125" t="n">
        <v>0</v>
      </c>
      <c r="N73" s="125" t="n">
        <v>0</v>
      </c>
      <c r="O73" s="125" t="n">
        <v>0</v>
      </c>
      <c r="P73" s="125" t="n">
        <v>0</v>
      </c>
      <c r="Q73" s="125" t="n">
        <v>0</v>
      </c>
      <c r="R73" s="125" t="n">
        <v>0</v>
      </c>
      <c r="S73" s="125" t="n">
        <v>0</v>
      </c>
      <c r="T73" s="125" t="n">
        <v>0</v>
      </c>
      <c r="U73" s="125" t="n">
        <v>0</v>
      </c>
      <c r="V73" s="125" t="n">
        <v>0</v>
      </c>
      <c r="W73" s="125" t="n">
        <v>0</v>
      </c>
      <c r="X73" s="125" t="n">
        <v>0</v>
      </c>
      <c r="Y73" s="125" t="n">
        <v>0</v>
      </c>
      <c r="Z73" s="125" t="n">
        <v>0</v>
      </c>
      <c r="AA73" s="125" t="n">
        <v>0</v>
      </c>
      <c r="AB73" s="125" t="n">
        <v>0</v>
      </c>
      <c r="AC73" s="125" t="n">
        <v>0</v>
      </c>
      <c r="AD73" s="125" t="n">
        <v>0</v>
      </c>
      <c r="AE73" s="125" t="n">
        <v>0</v>
      </c>
      <c r="AF73" s="125" t="n">
        <v>0</v>
      </c>
      <c r="AG73" s="125" t="n">
        <v>0</v>
      </c>
      <c r="AH73" s="125" t="n">
        <v>0</v>
      </c>
      <c r="AI73" s="125" t="n">
        <v>0</v>
      </c>
      <c r="AJ73" s="125" t="n">
        <v>0</v>
      </c>
      <c r="AK73" s="125" t="n">
        <v>0</v>
      </c>
      <c r="AL73" s="125" t="n">
        <v>0</v>
      </c>
      <c r="AM73" s="125" t="n">
        <v>0</v>
      </c>
      <c r="AO73" s="125">
        <f>SUM(I73:AN73)</f>
        <v/>
      </c>
      <c r="AP73" s="125">
        <f>SUM(I73:AM73)*E73</f>
        <v/>
      </c>
    </row>
    <row r="74" hidden="1"/>
    <row r="75" hidden="1">
      <c r="B75" s="97" t="inlineStr">
        <is>
          <t>Spot Sale</t>
        </is>
      </c>
    </row>
    <row r="76" hidden="1">
      <c r="C76" s="27" t="inlineStr">
        <is>
          <t>Location</t>
        </is>
      </c>
      <c r="D76" s="27" t="inlineStr">
        <is>
          <t>Meter #</t>
        </is>
      </c>
      <c r="I76" s="125" t="n">
        <v>0</v>
      </c>
      <c r="J76" s="125" t="n">
        <v>0</v>
      </c>
      <c r="K76" s="125" t="n">
        <v>0</v>
      </c>
      <c r="L76" s="125" t="n">
        <v>0</v>
      </c>
      <c r="M76" s="125" t="n">
        <v>0</v>
      </c>
      <c r="N76" s="125" t="n">
        <v>0</v>
      </c>
      <c r="O76" s="125" t="n">
        <v>0</v>
      </c>
      <c r="P76" s="125" t="n">
        <v>0</v>
      </c>
      <c r="Q76" s="125" t="n">
        <v>0</v>
      </c>
      <c r="R76" s="125" t="n">
        <v>0</v>
      </c>
      <c r="S76" s="125" t="n">
        <v>0</v>
      </c>
      <c r="T76" s="125" t="n">
        <v>0</v>
      </c>
      <c r="U76" s="125" t="n">
        <v>0</v>
      </c>
      <c r="V76" s="125" t="n">
        <v>0</v>
      </c>
      <c r="W76" s="125" t="n">
        <v>0</v>
      </c>
      <c r="X76" s="125" t="n">
        <v>0</v>
      </c>
      <c r="Y76" s="125" t="n">
        <v>0</v>
      </c>
      <c r="Z76" s="125" t="n">
        <v>0</v>
      </c>
      <c r="AA76" s="125" t="n">
        <v>0</v>
      </c>
      <c r="AB76" s="125" t="n">
        <v>0</v>
      </c>
      <c r="AC76" s="125" t="n">
        <v>0</v>
      </c>
      <c r="AD76" s="125" t="n">
        <v>0</v>
      </c>
      <c r="AE76" s="125" t="n">
        <v>0</v>
      </c>
      <c r="AF76" s="125" t="n">
        <v>0</v>
      </c>
      <c r="AG76" s="125" t="n">
        <v>0</v>
      </c>
      <c r="AH76" s="125" t="n">
        <v>0</v>
      </c>
      <c r="AI76" s="125" t="n">
        <v>0</v>
      </c>
      <c r="AJ76" s="125" t="n">
        <v>0</v>
      </c>
      <c r="AK76" s="125" t="n">
        <v>0</v>
      </c>
      <c r="AL76" s="125" t="n">
        <v>0</v>
      </c>
      <c r="AM76" s="125" t="n">
        <v>0</v>
      </c>
      <c r="AO76" s="125">
        <f>SUM(I76:AN76)</f>
        <v/>
      </c>
      <c r="AP76" s="125">
        <f>SUM(I76:AM76)*E76</f>
        <v/>
      </c>
    </row>
    <row r="77" hidden="1"/>
    <row r="78" hidden="1">
      <c r="B78" s="97" t="inlineStr">
        <is>
          <t>Spot Sale</t>
        </is>
      </c>
    </row>
    <row r="79" hidden="1">
      <c r="C79" s="27" t="inlineStr">
        <is>
          <t>Location</t>
        </is>
      </c>
      <c r="D79" s="27" t="inlineStr">
        <is>
          <t>Meter #</t>
        </is>
      </c>
      <c r="I79" s="125" t="n">
        <v>0</v>
      </c>
      <c r="J79" s="125" t="n">
        <v>0</v>
      </c>
      <c r="K79" s="125" t="n">
        <v>0</v>
      </c>
      <c r="L79" s="125" t="n">
        <v>0</v>
      </c>
      <c r="M79" s="125" t="n">
        <v>0</v>
      </c>
      <c r="N79" s="125" t="n">
        <v>0</v>
      </c>
      <c r="O79" s="125" t="n">
        <v>0</v>
      </c>
      <c r="P79" s="125" t="n">
        <v>0</v>
      </c>
      <c r="Q79" s="125" t="n">
        <v>0</v>
      </c>
      <c r="R79" s="125" t="n">
        <v>0</v>
      </c>
      <c r="S79" s="125" t="n">
        <v>0</v>
      </c>
      <c r="T79" s="125" t="n">
        <v>0</v>
      </c>
      <c r="U79" s="125" t="n">
        <v>0</v>
      </c>
      <c r="V79" s="125" t="n">
        <v>0</v>
      </c>
      <c r="W79" s="125" t="n">
        <v>0</v>
      </c>
      <c r="X79" s="125" t="n">
        <v>0</v>
      </c>
      <c r="Y79" s="125" t="n">
        <v>0</v>
      </c>
      <c r="Z79" s="125" t="n">
        <v>0</v>
      </c>
      <c r="AA79" s="125" t="n">
        <v>0</v>
      </c>
      <c r="AB79" s="125" t="n">
        <v>0</v>
      </c>
      <c r="AC79" s="125" t="n">
        <v>0</v>
      </c>
      <c r="AD79" s="125" t="n">
        <v>0</v>
      </c>
      <c r="AE79" s="125" t="n">
        <v>0</v>
      </c>
      <c r="AF79" s="125" t="n">
        <v>0</v>
      </c>
      <c r="AG79" s="125" t="n">
        <v>0</v>
      </c>
      <c r="AH79" s="125" t="n">
        <v>0</v>
      </c>
      <c r="AI79" s="125" t="n">
        <v>0</v>
      </c>
      <c r="AJ79" s="125" t="n">
        <v>0</v>
      </c>
      <c r="AK79" s="125" t="n">
        <v>0</v>
      </c>
      <c r="AL79" s="125" t="n">
        <v>0</v>
      </c>
      <c r="AM79" s="125" t="n">
        <v>0</v>
      </c>
      <c r="AO79" s="125">
        <f>SUM(I79:AN79)</f>
        <v/>
      </c>
      <c r="AP79" s="125">
        <f>SUM(I79:AM79)*E79</f>
        <v/>
      </c>
    </row>
    <row r="80" hidden="1"/>
    <row r="81" hidden="1">
      <c r="B81" s="97" t="inlineStr">
        <is>
          <t>Spot Sale</t>
        </is>
      </c>
    </row>
    <row r="82" hidden="1">
      <c r="C82" s="27" t="inlineStr">
        <is>
          <t>Location</t>
        </is>
      </c>
      <c r="D82" s="27" t="inlineStr">
        <is>
          <t>Meter #</t>
        </is>
      </c>
      <c r="I82" s="125" t="n">
        <v>0</v>
      </c>
      <c r="J82" s="125" t="n">
        <v>0</v>
      </c>
      <c r="K82" s="125" t="n">
        <v>0</v>
      </c>
      <c r="L82" s="125" t="n">
        <v>0</v>
      </c>
      <c r="M82" s="125" t="n">
        <v>0</v>
      </c>
      <c r="N82" s="125" t="n">
        <v>0</v>
      </c>
      <c r="O82" s="125" t="n">
        <v>0</v>
      </c>
      <c r="P82" s="125" t="n">
        <v>0</v>
      </c>
      <c r="Q82" s="125" t="n">
        <v>0</v>
      </c>
      <c r="R82" s="125" t="n">
        <v>0</v>
      </c>
      <c r="S82" s="125" t="n">
        <v>0</v>
      </c>
      <c r="T82" s="125" t="n">
        <v>0</v>
      </c>
      <c r="U82" s="125" t="n">
        <v>0</v>
      </c>
      <c r="V82" s="125" t="n">
        <v>0</v>
      </c>
      <c r="W82" s="125" t="n">
        <v>0</v>
      </c>
      <c r="X82" s="125" t="n">
        <v>0</v>
      </c>
      <c r="Y82" s="125" t="n">
        <v>0</v>
      </c>
      <c r="Z82" s="125" t="n">
        <v>0</v>
      </c>
      <c r="AA82" s="125" t="n">
        <v>0</v>
      </c>
      <c r="AB82" s="125" t="n">
        <v>0</v>
      </c>
      <c r="AC82" s="125" t="n">
        <v>0</v>
      </c>
      <c r="AD82" s="125" t="n">
        <v>0</v>
      </c>
      <c r="AE82" s="125" t="n">
        <v>0</v>
      </c>
      <c r="AF82" s="125" t="n">
        <v>0</v>
      </c>
      <c r="AG82" s="125" t="n">
        <v>0</v>
      </c>
      <c r="AH82" s="125" t="n">
        <v>0</v>
      </c>
      <c r="AI82" s="125" t="n">
        <v>0</v>
      </c>
      <c r="AJ82" s="125" t="n">
        <v>0</v>
      </c>
      <c r="AK82" s="125" t="n">
        <v>0</v>
      </c>
      <c r="AL82" s="125" t="n">
        <v>0</v>
      </c>
      <c r="AM82" s="125" t="n">
        <v>0</v>
      </c>
      <c r="AO82" s="125">
        <f>SUM(I82:AN82)</f>
        <v/>
      </c>
      <c r="AP82" s="125">
        <f>SUM(I82:AM82)*E82</f>
        <v/>
      </c>
    </row>
    <row r="83" hidden="1"/>
    <row r="84" hidden="1">
      <c r="B84" s="97" t="inlineStr">
        <is>
          <t>Spot Sale</t>
        </is>
      </c>
    </row>
    <row r="85" hidden="1">
      <c r="C85" s="27" t="inlineStr">
        <is>
          <t>Location</t>
        </is>
      </c>
      <c r="D85" s="27" t="inlineStr">
        <is>
          <t>Meter #</t>
        </is>
      </c>
      <c r="I85" s="125" t="n">
        <v>0</v>
      </c>
      <c r="J85" s="125" t="n">
        <v>0</v>
      </c>
      <c r="K85" s="125" t="n">
        <v>0</v>
      </c>
      <c r="L85" s="125" t="n">
        <v>0</v>
      </c>
      <c r="M85" s="125" t="n">
        <v>0</v>
      </c>
      <c r="N85" s="125" t="n">
        <v>0</v>
      </c>
      <c r="O85" s="125" t="n">
        <v>0</v>
      </c>
      <c r="P85" s="125" t="n">
        <v>0</v>
      </c>
      <c r="Q85" s="125" t="n">
        <v>0</v>
      </c>
      <c r="R85" s="125" t="n">
        <v>0</v>
      </c>
      <c r="S85" s="125" t="n">
        <v>0</v>
      </c>
      <c r="T85" s="125" t="n">
        <v>0</v>
      </c>
      <c r="U85" s="125" t="n">
        <v>0</v>
      </c>
      <c r="V85" s="125" t="n">
        <v>0</v>
      </c>
      <c r="W85" s="125" t="n">
        <v>0</v>
      </c>
      <c r="X85" s="125" t="n">
        <v>0</v>
      </c>
      <c r="Y85" s="125" t="n">
        <v>0</v>
      </c>
      <c r="Z85" s="125" t="n">
        <v>0</v>
      </c>
      <c r="AA85" s="125" t="n">
        <v>0</v>
      </c>
      <c r="AB85" s="125" t="n">
        <v>0</v>
      </c>
      <c r="AC85" s="125" t="n">
        <v>0</v>
      </c>
      <c r="AD85" s="125" t="n">
        <v>0</v>
      </c>
      <c r="AE85" s="125" t="n">
        <v>0</v>
      </c>
      <c r="AF85" s="125" t="n">
        <v>0</v>
      </c>
      <c r="AG85" s="125" t="n">
        <v>0</v>
      </c>
      <c r="AH85" s="125" t="n">
        <v>0</v>
      </c>
      <c r="AI85" s="125" t="n">
        <v>0</v>
      </c>
      <c r="AJ85" s="125" t="n">
        <v>0</v>
      </c>
      <c r="AK85" s="125" t="n">
        <v>0</v>
      </c>
      <c r="AL85" s="125" t="n">
        <v>0</v>
      </c>
      <c r="AM85" s="125" t="n">
        <v>0</v>
      </c>
      <c r="AO85" s="125">
        <f>SUM(I85:AN85)</f>
        <v/>
      </c>
      <c r="AP85" s="125">
        <f>SUM(I85:AM85)*E85</f>
        <v/>
      </c>
    </row>
    <row r="86"/>
    <row r="87">
      <c r="AK87" s="132" t="inlineStr">
        <is>
          <t>Settlement Summary</t>
        </is>
      </c>
      <c r="AL87" s="133" t="n"/>
      <c r="AM87" s="133" t="n"/>
      <c r="AN87" s="133" t="n"/>
      <c r="AO87" s="133" t="n"/>
      <c r="AP87" s="134" t="n"/>
    </row>
    <row r="88">
      <c r="AK88" s="68" t="n"/>
      <c r="AL88" s="69" t="n"/>
      <c r="AM88" s="69" t="n"/>
      <c r="AN88" s="69" t="n"/>
      <c r="AO88" s="80" t="inlineStr">
        <is>
          <t>Vol</t>
        </is>
      </c>
      <c r="AP88" s="81" t="inlineStr">
        <is>
          <t>$$</t>
        </is>
      </c>
    </row>
    <row r="89">
      <c r="AK89" s="82" t="inlineStr">
        <is>
          <t>Pay to Apache</t>
        </is>
      </c>
      <c r="AL89" s="27" t="n"/>
      <c r="AM89" s="27" t="n"/>
      <c r="AN89" s="27" t="n"/>
      <c r="AO89" s="125">
        <f>AO16</f>
        <v/>
      </c>
      <c r="AP89" s="71">
        <f>AP16</f>
        <v/>
      </c>
    </row>
    <row r="90">
      <c r="AK90" s="70" t="inlineStr">
        <is>
          <t>Pay to [Person_5]</t>
        </is>
      </c>
      <c r="AL90" s="27" t="n"/>
      <c r="AM90" s="27" t="n"/>
      <c r="AN90" s="27" t="n"/>
      <c r="AO90" s="125">
        <f>AO31</f>
        <v/>
      </c>
      <c r="AP90" s="71">
        <f>AP31</f>
        <v/>
      </c>
    </row>
    <row r="91">
      <c r="AK91" s="70" t="inlineStr">
        <is>
          <t>Pay to Spot Suppliers</t>
        </is>
      </c>
      <c r="AL91" s="27" t="n"/>
      <c r="AM91" s="27" t="n"/>
      <c r="AN91" s="27" t="n"/>
      <c r="AO91" s="124">
        <f>SUM(AO33:AO39)</f>
        <v/>
      </c>
      <c r="AP91" s="75">
        <f>SUM(AP33:AP39)</f>
        <v/>
      </c>
    </row>
    <row r="92">
      <c r="AK92" s="70" t="n"/>
      <c r="AL92" s="27" t="n"/>
      <c r="AM92" s="27" t="n"/>
      <c r="AN92" s="27" t="n"/>
      <c r="AO92" s="27" t="n"/>
      <c r="AP92" s="74" t="n"/>
    </row>
    <row r="93">
      <c r="AK93" s="70" t="inlineStr">
        <is>
          <t>Pay to Lone Star Pipeline (Base)</t>
        </is>
      </c>
      <c r="AL93" s="27" t="n"/>
      <c r="AM93" s="27" t="n"/>
      <c r="AN93" s="27" t="n"/>
      <c r="AO93" s="125">
        <f>AO58</f>
        <v/>
      </c>
      <c r="AP93" s="71">
        <f>AP58</f>
        <v/>
      </c>
    </row>
    <row r="94">
      <c r="AK94" s="70" t="inlineStr">
        <is>
          <t>Pay to Spot Transporters</t>
        </is>
      </c>
      <c r="AL94" s="27" t="n"/>
      <c r="AM94" s="27" t="n"/>
      <c r="AN94" s="27" t="n"/>
      <c r="AO94" s="124">
        <f>SUM(AO60:AO66)</f>
        <v/>
      </c>
      <c r="AP94" s="75">
        <f>SUM(AP60:AP66)</f>
        <v/>
      </c>
    </row>
    <row r="95">
      <c r="AK95" s="70" t="n"/>
      <c r="AL95" s="27" t="n"/>
      <c r="AM95" s="27" t="n"/>
      <c r="AN95" s="27" t="n"/>
      <c r="AO95" s="27" t="n"/>
      <c r="AP95" s="74" t="n"/>
    </row>
    <row r="96">
      <c r="AK96" s="70" t="inlineStr">
        <is>
          <t>Receive from Spot Markets</t>
        </is>
      </c>
      <c r="AL96" s="27" t="n"/>
      <c r="AM96" s="27" t="n"/>
      <c r="AN96" s="27" t="n"/>
      <c r="AO96" s="124">
        <f>SUM(AO72:AO85)</f>
        <v/>
      </c>
      <c r="AP96" s="75">
        <f>SUM(AP72:AP85)</f>
        <v/>
      </c>
    </row>
    <row r="97">
      <c r="AK97" s="70" t="inlineStr">
        <is>
          <t>Receive from Tenaska IV</t>
        </is>
      </c>
      <c r="AL97" s="27" t="n"/>
      <c r="AM97" s="27" t="n"/>
      <c r="AN97" s="27" t="n"/>
      <c r="AO97" s="125">
        <f>AO70</f>
        <v/>
      </c>
      <c r="AP97" s="71">
        <f>AP70</f>
        <v/>
      </c>
    </row>
    <row r="98">
      <c r="AK98" s="70" t="n"/>
      <c r="AL98" s="27" t="n"/>
      <c r="AM98" s="27" t="n"/>
      <c r="AN98" s="27" t="n"/>
      <c r="AO98" s="27" t="n"/>
      <c r="AP98" s="74" t="n"/>
    </row>
    <row r="99">
      <c r="AK99" s="70" t="n"/>
      <c r="AL99" s="27" t="inlineStr">
        <is>
          <t>[Person_11]</t>
        </is>
      </c>
      <c r="AM99" s="27" t="n"/>
      <c r="AN99" s="27" t="n"/>
      <c r="AO99" s="125">
        <f>AQ58</f>
        <v/>
      </c>
      <c r="AP99" s="74" t="n"/>
    </row>
    <row r="100">
      <c r="AK100" s="70" t="n"/>
      <c r="AL100" s="27" t="inlineStr">
        <is>
          <t>Imbalance Rec/(Del)</t>
        </is>
      </c>
      <c r="AM100" s="27" t="n"/>
      <c r="AN100" s="27" t="n"/>
      <c r="AO100" s="125">
        <f>-AO57</f>
        <v/>
      </c>
      <c r="AP100" s="74" t="n"/>
    </row>
    <row r="101">
      <c r="AK101" s="70" t="n"/>
      <c r="AL101" s="27" t="inlineStr">
        <is>
          <t>UA4</t>
        </is>
      </c>
      <c r="AM101" s="27" t="n"/>
      <c r="AN101" s="27" t="n"/>
      <c r="AO101" s="125">
        <f>SUM(AO89:AO91)-SUM(AO96:AO97)-AO99-AO100</f>
        <v/>
      </c>
      <c r="AP101" s="74" t="n"/>
    </row>
    <row r="102">
      <c r="AK102" s="70" t="n"/>
      <c r="AL102" s="27" t="n"/>
      <c r="AM102" s="27" t="n"/>
      <c r="AN102" s="27" t="n"/>
      <c r="AO102" s="27" t="n"/>
      <c r="AP102" s="74" t="n"/>
    </row>
    <row r="103">
      <c r="AK103" s="76" t="n"/>
      <c r="AL103" s="77" t="n"/>
      <c r="AM103" s="77" t="n"/>
      <c r="AN103" s="77" t="n"/>
      <c r="AO103" s="135" t="inlineStr">
        <is>
          <t>Agency Fee (included in Receipt from Tenaska)</t>
        </is>
      </c>
      <c r="AP103" s="79">
        <f>-(SUM(AP89:AP94)-SUM(AP96:AP97))</f>
        <v/>
      </c>
    </row>
  </sheetData>
  <mergeCells count="1">
    <mergeCell ref="AK87:AP87"/>
  </mergeCells>
  <pageMargins left="0.5" right="0.5" top="0.5" bottom="0.5" header="0.5" footer="0.5"/>
  <pageSetup orientation="landscape" paperSize="5" scale="50" verticalDpi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W121"/>
  <sheetViews>
    <sheetView topLeftCell="A4" zoomScale="90" workbookViewId="0">
      <pane xSplit="8" ySplit="4" topLeftCell="I8" activePane="bottomRight" state="frozen"/>
      <selection activeCell="A4" sqref="A4"/>
      <selection pane="topRight" activeCell="I4" sqref="I4"/>
      <selection pane="bottomLeft" activeCell="A8" sqref="A8"/>
      <selection pane="bottomRight" activeCell="I8" sqref="I8"/>
    </sheetView>
  </sheetViews>
  <sheetFormatPr baseColWidth="8" defaultRowHeight="11.25"/>
  <cols>
    <col width="3.7109375" customWidth="1" style="27" min="1" max="2"/>
    <col width="16.42578125" bestFit="1" customWidth="1" style="27" min="3" max="3"/>
    <col width="13.5703125" bestFit="1" customWidth="1" style="27" min="4" max="4"/>
    <col width="6" bestFit="1" customWidth="1" style="27" min="5" max="5"/>
    <col width="5.7109375" bestFit="1" customWidth="1" style="27" min="6" max="6"/>
    <col width="8.42578125" bestFit="1" customWidth="1" style="27" min="7" max="7"/>
    <col width="4.42578125" customWidth="1" style="27" min="8" max="8"/>
    <col width="7.7109375" customWidth="1" style="27" min="9" max="39"/>
    <col width="3.7109375" customWidth="1" style="27" min="40" max="40"/>
    <col width="11.5703125" customWidth="1" style="27" min="41" max="41"/>
    <col width="11.42578125" bestFit="1" customWidth="1" style="27" min="42" max="42"/>
    <col width="6.85546875" bestFit="1" customWidth="1" style="27" min="43" max="43"/>
    <col width="9.140625" customWidth="1" style="27" min="44" max="16384"/>
  </cols>
  <sheetData>
    <row r="1" ht="12.75" customFormat="1" customHeight="1" s="84">
      <c r="A1" s="83" t="inlineStr">
        <is>
          <t>Tenaska IV Cleburne Plant</t>
        </is>
      </c>
    </row>
    <row r="2" ht="12.75" customFormat="1" customHeight="1" s="84">
      <c r="A2" s="83" t="inlineStr">
        <is>
          <t>Fuel Management</t>
        </is>
      </c>
    </row>
    <row r="3" ht="12.75" customFormat="1" customHeight="1" s="84">
      <c r="A3" s="83" t="n"/>
    </row>
    <row r="4" ht="12.75" customFormat="1" customHeight="1" s="84">
      <c r="A4" s="85" t="inlineStr">
        <is>
          <t>February 2001</t>
        </is>
      </c>
    </row>
    <row r="5">
      <c r="A5" s="4" t="n"/>
    </row>
    <row r="6">
      <c r="A6" s="4" t="n"/>
    </row>
    <row r="7" ht="12" customHeight="1" thickBot="1">
      <c r="I7" s="123" t="n">
        <v>36923</v>
      </c>
      <c r="J7" s="123">
        <f>I7+1</f>
        <v/>
      </c>
      <c r="K7" s="123">
        <f>J7+1</f>
        <v/>
      </c>
      <c r="L7" s="123">
        <f>K7+1</f>
        <v/>
      </c>
      <c r="M7" s="123">
        <f>L7+1</f>
        <v/>
      </c>
      <c r="N7" s="123">
        <f>M7+1</f>
        <v/>
      </c>
      <c r="O7" s="123">
        <f>N7+1</f>
        <v/>
      </c>
      <c r="P7" s="123">
        <f>O7+1</f>
        <v/>
      </c>
      <c r="Q7" s="123">
        <f>P7+1</f>
        <v/>
      </c>
      <c r="R7" s="123">
        <f>Q7+1</f>
        <v/>
      </c>
      <c r="S7" s="123">
        <f>R7+1</f>
        <v/>
      </c>
      <c r="T7" s="123">
        <f>S7+1</f>
        <v/>
      </c>
      <c r="U7" s="123">
        <f>T7+1</f>
        <v/>
      </c>
      <c r="V7" s="123">
        <f>U7+1</f>
        <v/>
      </c>
      <c r="W7" s="123">
        <f>V7+1</f>
        <v/>
      </c>
      <c r="X7" s="123">
        <f>W7+1</f>
        <v/>
      </c>
      <c r="Y7" s="123">
        <f>X7+1</f>
        <v/>
      </c>
      <c r="Z7" s="123">
        <f>Y7+1</f>
        <v/>
      </c>
      <c r="AA7" s="123">
        <f>Z7+1</f>
        <v/>
      </c>
      <c r="AB7" s="123">
        <f>AA7+1</f>
        <v/>
      </c>
      <c r="AC7" s="123">
        <f>AB7+1</f>
        <v/>
      </c>
      <c r="AD7" s="123">
        <f>AC7+1</f>
        <v/>
      </c>
      <c r="AE7" s="123">
        <f>AD7+1</f>
        <v/>
      </c>
      <c r="AF7" s="123">
        <f>AE7+1</f>
        <v/>
      </c>
      <c r="AG7" s="123">
        <f>AF7+1</f>
        <v/>
      </c>
      <c r="AH7" s="123">
        <f>AG7+1</f>
        <v/>
      </c>
      <c r="AI7" s="123">
        <f>AH7+1</f>
        <v/>
      </c>
      <c r="AJ7" s="123">
        <f>AI7+1</f>
        <v/>
      </c>
      <c r="AK7" s="136">
        <f>AJ7+1</f>
        <v/>
      </c>
      <c r="AL7" s="136">
        <f>AK7+1</f>
        <v/>
      </c>
      <c r="AM7" s="136">
        <f>AL7+1</f>
        <v/>
      </c>
      <c r="AN7" s="55" t="n"/>
      <c r="AO7" s="55" t="n"/>
      <c r="AP7" s="67" t="n"/>
      <c r="AQ7" s="55" t="n"/>
      <c r="AR7" s="55" t="n"/>
      <c r="AS7" s="55" t="n"/>
      <c r="AT7" s="55" t="n"/>
      <c r="AU7" s="55" t="n"/>
      <c r="AV7" s="55" t="n"/>
      <c r="AW7" s="55" t="n"/>
      <c r="AX7" s="55" t="n"/>
      <c r="AY7" s="55" t="n"/>
      <c r="AZ7" s="55" t="n"/>
      <c r="BA7" s="55" t="n"/>
      <c r="BB7" s="55" t="n"/>
      <c r="BC7" s="55" t="n"/>
      <c r="BD7" s="55" t="n"/>
      <c r="BE7" s="55" t="n"/>
      <c r="BF7" s="55" t="n"/>
      <c r="BG7" s="55" t="n"/>
      <c r="BH7" s="55" t="n"/>
      <c r="BI7" s="55" t="n"/>
      <c r="BJ7" s="55" t="n"/>
      <c r="BK7" s="55" t="n"/>
      <c r="BL7" s="55" t="n"/>
      <c r="BM7" s="55" t="n"/>
      <c r="BN7" s="55" t="n"/>
      <c r="BO7" s="55" t="n"/>
      <c r="BP7" s="55" t="n"/>
      <c r="BQ7" s="55" t="n"/>
      <c r="BR7" s="55" t="n"/>
      <c r="BS7" s="55" t="n"/>
      <c r="BT7" s="55" t="n"/>
      <c r="BU7" s="55" t="n"/>
      <c r="BV7" s="55" t="n"/>
      <c r="BW7" s="55" t="n"/>
    </row>
    <row r="8" customFormat="1" s="91">
      <c r="A8" s="90" t="inlineStr">
        <is>
          <t>Supply</t>
        </is>
      </c>
      <c r="E8" s="93" t="inlineStr">
        <is>
          <t>Price</t>
        </is>
      </c>
      <c r="F8" s="93" t="inlineStr">
        <is>
          <t>Dmd</t>
        </is>
      </c>
      <c r="G8" s="93" t="inlineStr">
        <is>
          <t>[Person_1]</t>
        </is>
      </c>
      <c r="AO8" s="95" t="inlineStr">
        <is>
          <t>Volume</t>
        </is>
      </c>
      <c r="AP8" s="95" t="inlineStr">
        <is>
          <t>$$</t>
        </is>
      </c>
    </row>
    <row r="9">
      <c r="B9" s="56" t="inlineStr">
        <is>
          <t>Apache     #384247</t>
        </is>
      </c>
      <c r="AK9" s="43" t="n"/>
      <c r="AL9" s="43" t="n"/>
      <c r="AM9" s="43" t="n"/>
    </row>
    <row r="10">
      <c r="C10" s="27" t="inlineStr">
        <is>
          <t>Midcon [Person_2]</t>
        </is>
      </c>
      <c r="D10" s="27" t="inlineStr">
        <is>
          <t>Lone 17640500</t>
        </is>
      </c>
      <c r="E10" s="27" t="n">
        <v>2.401</v>
      </c>
      <c r="I10" s="124" t="n">
        <v>5000</v>
      </c>
      <c r="J10" s="125">
        <f>I10</f>
        <v/>
      </c>
      <c r="K10" s="125">
        <f>J10</f>
        <v/>
      </c>
      <c r="L10" s="125">
        <f>K10</f>
        <v/>
      </c>
      <c r="M10" s="125">
        <f>L10</f>
        <v/>
      </c>
      <c r="N10" s="125">
        <f>M10</f>
        <v/>
      </c>
      <c r="O10" s="125">
        <f>N10</f>
        <v/>
      </c>
      <c r="P10" s="125">
        <f>O10</f>
        <v/>
      </c>
      <c r="Q10" s="125">
        <f>P10</f>
        <v/>
      </c>
      <c r="R10" s="125">
        <f>Q10</f>
        <v/>
      </c>
      <c r="S10" s="125">
        <f>R10</f>
        <v/>
      </c>
      <c r="T10" s="125">
        <f>S10</f>
        <v/>
      </c>
      <c r="U10" s="125">
        <f>T10</f>
        <v/>
      </c>
      <c r="V10" s="125">
        <f>U10</f>
        <v/>
      </c>
      <c r="W10" s="125">
        <f>V10</f>
        <v/>
      </c>
      <c r="X10" s="125">
        <f>W10</f>
        <v/>
      </c>
      <c r="Y10" s="125">
        <f>X10</f>
        <v/>
      </c>
      <c r="Z10" s="125">
        <f>Y10</f>
        <v/>
      </c>
      <c r="AA10" s="125">
        <f>Z10</f>
        <v/>
      </c>
      <c r="AB10" s="125">
        <f>AA10</f>
        <v/>
      </c>
      <c r="AC10" s="125">
        <f>AB10</f>
        <v/>
      </c>
      <c r="AD10" s="125">
        <f>AC10</f>
        <v/>
      </c>
      <c r="AE10" s="125">
        <f>AD10</f>
        <v/>
      </c>
      <c r="AF10" s="125">
        <f>AE10</f>
        <v/>
      </c>
      <c r="AG10" s="125">
        <f>AF10</f>
        <v/>
      </c>
      <c r="AH10" s="125">
        <f>AG10</f>
        <v/>
      </c>
      <c r="AI10" s="125">
        <f>AH10</f>
        <v/>
      </c>
      <c r="AJ10" s="125">
        <f>AI10</f>
        <v/>
      </c>
      <c r="AK10" s="137" t="n">
        <v>0</v>
      </c>
      <c r="AL10" s="137">
        <f>AK10</f>
        <v/>
      </c>
      <c r="AM10" s="137">
        <f>AL10</f>
        <v/>
      </c>
      <c r="AO10" s="125">
        <f>SUM(I10:AN10)</f>
        <v/>
      </c>
      <c r="AP10" s="125">
        <f>SUM(I10:AM10)*E10+SUM(I10:AM10)*F10+SUM(I10:AM10)*G10</f>
        <v/>
      </c>
    </row>
    <row r="11">
      <c r="C11" s="27" t="inlineStr">
        <is>
          <t>Western Katy</t>
        </is>
      </c>
      <c r="D11" s="27" t="inlineStr">
        <is>
          <t>Lone 17806000</t>
        </is>
      </c>
      <c r="E11" s="27" t="n">
        <v>2.401</v>
      </c>
      <c r="I11" s="124" t="n">
        <v>15000</v>
      </c>
      <c r="J11" s="125">
        <f>I11</f>
        <v/>
      </c>
      <c r="K11" s="125">
        <f>J11</f>
        <v/>
      </c>
      <c r="L11" s="125">
        <f>K11</f>
        <v/>
      </c>
      <c r="M11" s="125">
        <f>L11</f>
        <v/>
      </c>
      <c r="N11" s="125">
        <f>M11</f>
        <v/>
      </c>
      <c r="O11" s="125">
        <f>N11</f>
        <v/>
      </c>
      <c r="P11" s="125">
        <f>O11</f>
        <v/>
      </c>
      <c r="Q11" s="125">
        <f>P11</f>
        <v/>
      </c>
      <c r="R11" s="125">
        <f>Q11</f>
        <v/>
      </c>
      <c r="S11" s="125">
        <f>R11</f>
        <v/>
      </c>
      <c r="T11" s="125">
        <f>S11</f>
        <v/>
      </c>
      <c r="U11" s="125">
        <f>T11</f>
        <v/>
      </c>
      <c r="V11" s="125">
        <f>U11</f>
        <v/>
      </c>
      <c r="W11" s="125">
        <f>V11</f>
        <v/>
      </c>
      <c r="X11" s="125">
        <f>W11</f>
        <v/>
      </c>
      <c r="Y11" s="125">
        <f>X11</f>
        <v/>
      </c>
      <c r="Z11" s="125">
        <f>Y11</f>
        <v/>
      </c>
      <c r="AA11" s="125">
        <f>Z11</f>
        <v/>
      </c>
      <c r="AB11" s="125">
        <f>AA11</f>
        <v/>
      </c>
      <c r="AC11" s="125">
        <f>AB11</f>
        <v/>
      </c>
      <c r="AD11" s="125">
        <f>AC11</f>
        <v/>
      </c>
      <c r="AE11" s="125">
        <f>AD11</f>
        <v/>
      </c>
      <c r="AF11" s="125">
        <f>AE11</f>
        <v/>
      </c>
      <c r="AG11" s="125">
        <f>AF11</f>
        <v/>
      </c>
      <c r="AH11" s="125">
        <f>AG11</f>
        <v/>
      </c>
      <c r="AI11" s="125">
        <f>AH11</f>
        <v/>
      </c>
      <c r="AJ11" s="125">
        <f>AI11</f>
        <v/>
      </c>
      <c r="AK11" s="137" t="n">
        <v>0</v>
      </c>
      <c r="AL11" s="137">
        <f>AK11</f>
        <v/>
      </c>
      <c r="AM11" s="137">
        <f>AL11</f>
        <v/>
      </c>
      <c r="AO11" s="125">
        <f>SUM(I11:AN11)</f>
        <v/>
      </c>
      <c r="AP11" s="125">
        <f>SUM(I11:AM11)*E11+SUM(I11:AM11)*F11+SUM(I11:AM11)*G11</f>
        <v/>
      </c>
    </row>
    <row r="12">
      <c r="C12" s="27" t="inlineStr">
        <is>
          <t>[Person_3]</t>
        </is>
      </c>
      <c r="D12" s="27" t="inlineStr">
        <is>
          <t>Lone 17120110</t>
        </is>
      </c>
      <c r="E12" s="27" t="n">
        <v>2.401</v>
      </c>
      <c r="I12" s="124" t="n">
        <v>0</v>
      </c>
      <c r="J12" s="125">
        <f>I12</f>
        <v/>
      </c>
      <c r="K12" s="125">
        <f>J12</f>
        <v/>
      </c>
      <c r="L12" s="125">
        <f>K12</f>
        <v/>
      </c>
      <c r="M12" s="125">
        <f>L12</f>
        <v/>
      </c>
      <c r="N12" s="125">
        <f>M12</f>
        <v/>
      </c>
      <c r="O12" s="125">
        <f>N12</f>
        <v/>
      </c>
      <c r="P12" s="125">
        <f>O12</f>
        <v/>
      </c>
      <c r="Q12" s="125">
        <f>P12</f>
        <v/>
      </c>
      <c r="R12" s="125">
        <f>Q12</f>
        <v/>
      </c>
      <c r="S12" s="125">
        <f>R12</f>
        <v/>
      </c>
      <c r="T12" s="125">
        <f>S12</f>
        <v/>
      </c>
      <c r="U12" s="125">
        <f>T12</f>
        <v/>
      </c>
      <c r="V12" s="125">
        <f>U12</f>
        <v/>
      </c>
      <c r="W12" s="125">
        <f>V12</f>
        <v/>
      </c>
      <c r="X12" s="125">
        <f>W12</f>
        <v/>
      </c>
      <c r="Y12" s="125">
        <f>X12</f>
        <v/>
      </c>
      <c r="Z12" s="125">
        <f>Y12</f>
        <v/>
      </c>
      <c r="AA12" s="125">
        <f>Z12</f>
        <v/>
      </c>
      <c r="AB12" s="125">
        <f>AA12</f>
        <v/>
      </c>
      <c r="AC12" s="125">
        <f>AB12</f>
        <v/>
      </c>
      <c r="AD12" s="125">
        <f>AC12</f>
        <v/>
      </c>
      <c r="AE12" s="125">
        <f>AD12</f>
        <v/>
      </c>
      <c r="AF12" s="125">
        <f>AE12</f>
        <v/>
      </c>
      <c r="AG12" s="125">
        <f>AF12</f>
        <v/>
      </c>
      <c r="AH12" s="125">
        <f>AG12</f>
        <v/>
      </c>
      <c r="AI12" s="125">
        <f>AH12</f>
        <v/>
      </c>
      <c r="AJ12" s="125">
        <f>AI12</f>
        <v/>
      </c>
      <c r="AK12" s="137">
        <f>AJ12</f>
        <v/>
      </c>
      <c r="AL12" s="137">
        <f>AK12</f>
        <v/>
      </c>
      <c r="AM12" s="137">
        <f>AL12</f>
        <v/>
      </c>
      <c r="AO12" s="125">
        <f>SUM(I12:AN12)</f>
        <v/>
      </c>
      <c r="AP12" s="125">
        <f>SUM(I12:AM12)*E12+SUM(I12:AM12)*F12+SUM(I12:AM12)*G12</f>
        <v/>
      </c>
    </row>
    <row r="13">
      <c r="C13" s="27" t="inlineStr">
        <is>
          <t>Range-Sterling</t>
        </is>
      </c>
      <c r="D13" s="27" t="inlineStr">
        <is>
          <t>Lone 17143600</t>
        </is>
      </c>
      <c r="E13" s="27" t="n">
        <v>2.401</v>
      </c>
      <c r="I13" s="124" t="n">
        <v>0</v>
      </c>
      <c r="J13" s="125">
        <f>I13</f>
        <v/>
      </c>
      <c r="K13" s="125">
        <f>J13</f>
        <v/>
      </c>
      <c r="L13" s="125">
        <f>K13</f>
        <v/>
      </c>
      <c r="M13" s="125">
        <f>L13</f>
        <v/>
      </c>
      <c r="N13" s="125">
        <f>M13</f>
        <v/>
      </c>
      <c r="O13" s="125">
        <f>N13</f>
        <v/>
      </c>
      <c r="P13" s="125">
        <f>O13</f>
        <v/>
      </c>
      <c r="Q13" s="125">
        <f>P13</f>
        <v/>
      </c>
      <c r="R13" s="125">
        <f>Q13</f>
        <v/>
      </c>
      <c r="S13" s="125">
        <f>R13</f>
        <v/>
      </c>
      <c r="T13" s="125">
        <f>S13</f>
        <v/>
      </c>
      <c r="U13" s="125">
        <f>T13</f>
        <v/>
      </c>
      <c r="V13" s="125">
        <f>U13</f>
        <v/>
      </c>
      <c r="W13" s="125">
        <f>V13</f>
        <v/>
      </c>
      <c r="X13" s="125">
        <f>W13</f>
        <v/>
      </c>
      <c r="Y13" s="125">
        <f>X13</f>
        <v/>
      </c>
      <c r="Z13" s="125">
        <f>Y13</f>
        <v/>
      </c>
      <c r="AA13" s="125">
        <f>Z13</f>
        <v/>
      </c>
      <c r="AB13" s="125">
        <f>AA13</f>
        <v/>
      </c>
      <c r="AC13" s="125">
        <f>AB13</f>
        <v/>
      </c>
      <c r="AD13" s="125">
        <f>AC13</f>
        <v/>
      </c>
      <c r="AE13" s="125">
        <f>AD13</f>
        <v/>
      </c>
      <c r="AF13" s="125">
        <f>AE13</f>
        <v/>
      </c>
      <c r="AG13" s="125">
        <f>AF13</f>
        <v/>
      </c>
      <c r="AH13" s="125">
        <f>AG13</f>
        <v/>
      </c>
      <c r="AI13" s="125">
        <f>AH13</f>
        <v/>
      </c>
      <c r="AJ13" s="125">
        <f>AI13</f>
        <v/>
      </c>
      <c r="AK13" s="137">
        <f>AJ13</f>
        <v/>
      </c>
      <c r="AL13" s="137">
        <f>AK13</f>
        <v/>
      </c>
      <c r="AM13" s="137">
        <f>AL13</f>
        <v/>
      </c>
      <c r="AO13" s="125">
        <f>SUM(I13:AN13)</f>
        <v/>
      </c>
      <c r="AP13" s="125">
        <f>SUM(I13:AM13)*E13+SUM(I13:AM13)*F13+SUM(I13:AM13)*G13</f>
        <v/>
      </c>
    </row>
    <row r="14">
      <c r="C14" s="27" t="inlineStr">
        <is>
          <t>Conoco Sterling</t>
        </is>
      </c>
      <c r="D14" s="27" t="inlineStr">
        <is>
          <t>Lone 17195450</t>
        </is>
      </c>
      <c r="E14" s="27" t="n">
        <v>2.401</v>
      </c>
      <c r="I14" s="124" t="n">
        <v>0</v>
      </c>
      <c r="J14" s="125">
        <f>I14</f>
        <v/>
      </c>
      <c r="K14" s="125">
        <f>J14</f>
        <v/>
      </c>
      <c r="L14" s="125">
        <f>K14</f>
        <v/>
      </c>
      <c r="M14" s="125">
        <f>L14</f>
        <v/>
      </c>
      <c r="N14" s="125">
        <f>M14</f>
        <v/>
      </c>
      <c r="O14" s="125">
        <f>N14</f>
        <v/>
      </c>
      <c r="P14" s="125">
        <f>O14</f>
        <v/>
      </c>
      <c r="Q14" s="125">
        <f>P14</f>
        <v/>
      </c>
      <c r="R14" s="125">
        <f>Q14</f>
        <v/>
      </c>
      <c r="S14" s="125">
        <f>R14</f>
        <v/>
      </c>
      <c r="T14" s="125">
        <f>S14</f>
        <v/>
      </c>
      <c r="U14" s="125">
        <f>T14</f>
        <v/>
      </c>
      <c r="V14" s="125">
        <f>U14</f>
        <v/>
      </c>
      <c r="W14" s="125">
        <f>V14</f>
        <v/>
      </c>
      <c r="X14" s="125">
        <f>W14</f>
        <v/>
      </c>
      <c r="Y14" s="125">
        <f>X14</f>
        <v/>
      </c>
      <c r="Z14" s="125">
        <f>Y14</f>
        <v/>
      </c>
      <c r="AA14" s="125">
        <f>Z14</f>
        <v/>
      </c>
      <c r="AB14" s="125">
        <f>AA14</f>
        <v/>
      </c>
      <c r="AC14" s="125">
        <f>AB14</f>
        <v/>
      </c>
      <c r="AD14" s="125">
        <f>AC14</f>
        <v/>
      </c>
      <c r="AE14" s="125">
        <f>AD14</f>
        <v/>
      </c>
      <c r="AF14" s="125">
        <f>AE14</f>
        <v/>
      </c>
      <c r="AG14" s="125">
        <f>AF14</f>
        <v/>
      </c>
      <c r="AH14" s="125">
        <f>AG14</f>
        <v/>
      </c>
      <c r="AI14" s="125">
        <f>AH14</f>
        <v/>
      </c>
      <c r="AJ14" s="125">
        <f>AI14</f>
        <v/>
      </c>
      <c r="AK14" s="137">
        <f>AJ14</f>
        <v/>
      </c>
      <c r="AL14" s="137">
        <f>AK14</f>
        <v/>
      </c>
      <c r="AM14" s="137">
        <f>AL14</f>
        <v/>
      </c>
      <c r="AO14" s="125">
        <f>SUM(I14:AN14)</f>
        <v/>
      </c>
      <c r="AP14" s="125">
        <f>SUM(I14:AM14)*E14+SUM(I14:AM14)*F14+SUM(I14:AM14)*G14</f>
        <v/>
      </c>
    </row>
    <row r="15">
      <c r="C15" s="27" t="inlineStr">
        <is>
          <t>[Person_4]</t>
        </is>
      </c>
      <c r="D15" s="27" t="inlineStr">
        <is>
          <t>Lone 17674904</t>
        </is>
      </c>
      <c r="E15" s="27" t="n">
        <v>2.401</v>
      </c>
      <c r="I15" s="124" t="n">
        <v>0</v>
      </c>
      <c r="J15" s="125">
        <f>I15</f>
        <v/>
      </c>
      <c r="K15" s="125">
        <f>J15</f>
        <v/>
      </c>
      <c r="L15" s="125">
        <f>K15</f>
        <v/>
      </c>
      <c r="M15" s="125">
        <f>L15</f>
        <v/>
      </c>
      <c r="N15" s="125">
        <f>M15</f>
        <v/>
      </c>
      <c r="O15" s="125">
        <f>N15</f>
        <v/>
      </c>
      <c r="P15" s="125">
        <f>O15</f>
        <v/>
      </c>
      <c r="Q15" s="125">
        <f>P15</f>
        <v/>
      </c>
      <c r="R15" s="125">
        <f>Q15</f>
        <v/>
      </c>
      <c r="S15" s="125">
        <f>R15</f>
        <v/>
      </c>
      <c r="T15" s="125">
        <f>S15</f>
        <v/>
      </c>
      <c r="U15" s="125">
        <f>T15</f>
        <v/>
      </c>
      <c r="V15" s="125">
        <f>U15</f>
        <v/>
      </c>
      <c r="W15" s="125">
        <f>V15</f>
        <v/>
      </c>
      <c r="X15" s="125">
        <f>W15</f>
        <v/>
      </c>
      <c r="Y15" s="125">
        <f>X15</f>
        <v/>
      </c>
      <c r="Z15" s="125">
        <f>Y15</f>
        <v/>
      </c>
      <c r="AA15" s="125">
        <f>Z15</f>
        <v/>
      </c>
      <c r="AB15" s="125">
        <f>AA15</f>
        <v/>
      </c>
      <c r="AC15" s="125">
        <f>AB15</f>
        <v/>
      </c>
      <c r="AD15" s="125">
        <f>AC15</f>
        <v/>
      </c>
      <c r="AE15" s="125">
        <f>AD15</f>
        <v/>
      </c>
      <c r="AF15" s="125">
        <f>AE15</f>
        <v/>
      </c>
      <c r="AG15" s="125">
        <f>AF15</f>
        <v/>
      </c>
      <c r="AH15" s="125">
        <f>AG15</f>
        <v/>
      </c>
      <c r="AI15" s="125">
        <f>AH15</f>
        <v/>
      </c>
      <c r="AJ15" s="125">
        <f>AI15</f>
        <v/>
      </c>
      <c r="AK15" s="137">
        <f>AJ15</f>
        <v/>
      </c>
      <c r="AL15" s="137">
        <f>AK15</f>
        <v/>
      </c>
      <c r="AM15" s="137">
        <f>AL15</f>
        <v/>
      </c>
      <c r="AO15" s="125">
        <f>SUM(I15:AN15)</f>
        <v/>
      </c>
      <c r="AP15" s="125">
        <f>SUM(I15:AM15)*E15+SUM(I15:AM15)*F15+SUM(I15:AM15)*G15</f>
        <v/>
      </c>
    </row>
    <row r="16">
      <c r="C16" s="27" t="inlineStr">
        <is>
          <t>Richardson Mivida</t>
        </is>
      </c>
      <c r="D16" s="27" t="inlineStr">
        <is>
          <t>Lone 18005400</t>
        </is>
      </c>
      <c r="E16" s="27" t="n">
        <v>2.401</v>
      </c>
      <c r="I16" s="126" t="n">
        <v>0</v>
      </c>
      <c r="J16" s="127">
        <f>I16</f>
        <v/>
      </c>
      <c r="K16" s="127">
        <f>J16</f>
        <v/>
      </c>
      <c r="L16" s="127">
        <f>K16</f>
        <v/>
      </c>
      <c r="M16" s="127">
        <f>L16</f>
        <v/>
      </c>
      <c r="N16" s="127">
        <f>M16</f>
        <v/>
      </c>
      <c r="O16" s="127">
        <f>N16</f>
        <v/>
      </c>
      <c r="P16" s="127">
        <f>O16</f>
        <v/>
      </c>
      <c r="Q16" s="127">
        <f>P16</f>
        <v/>
      </c>
      <c r="R16" s="127">
        <f>Q16</f>
        <v/>
      </c>
      <c r="S16" s="127">
        <f>R16</f>
        <v/>
      </c>
      <c r="T16" s="127">
        <f>S16</f>
        <v/>
      </c>
      <c r="U16" s="127">
        <f>T16</f>
        <v/>
      </c>
      <c r="V16" s="127">
        <f>U16</f>
        <v/>
      </c>
      <c r="W16" s="127">
        <f>V16</f>
        <v/>
      </c>
      <c r="X16" s="127">
        <f>W16</f>
        <v/>
      </c>
      <c r="Y16" s="127">
        <f>X16</f>
        <v/>
      </c>
      <c r="Z16" s="127">
        <f>Y16</f>
        <v/>
      </c>
      <c r="AA16" s="127">
        <f>Z16</f>
        <v/>
      </c>
      <c r="AB16" s="127">
        <f>AA16</f>
        <v/>
      </c>
      <c r="AC16" s="127">
        <f>AB16</f>
        <v/>
      </c>
      <c r="AD16" s="127">
        <f>AC16</f>
        <v/>
      </c>
      <c r="AE16" s="127">
        <f>AD16</f>
        <v/>
      </c>
      <c r="AF16" s="127">
        <f>AE16</f>
        <v/>
      </c>
      <c r="AG16" s="127">
        <f>AF16</f>
        <v/>
      </c>
      <c r="AH16" s="127">
        <f>AG16</f>
        <v/>
      </c>
      <c r="AI16" s="127">
        <f>AH16</f>
        <v/>
      </c>
      <c r="AJ16" s="127">
        <f>AI16</f>
        <v/>
      </c>
      <c r="AK16" s="138">
        <f>AJ16</f>
        <v/>
      </c>
      <c r="AL16" s="138">
        <f>AK16</f>
        <v/>
      </c>
      <c r="AM16" s="138">
        <f>AL16</f>
        <v/>
      </c>
      <c r="AO16" s="127">
        <f>SUM(I16:AN16)</f>
        <v/>
      </c>
      <c r="AP16" s="127">
        <f>SUM(I16:AM16)*E16+SUM(I16:AM16)*F16+SUM(I16:AM16)*G16</f>
        <v/>
      </c>
    </row>
    <row r="17">
      <c r="I17" s="128">
        <f>SUM(I10:I16)</f>
        <v/>
      </c>
      <c r="J17" s="128">
        <f>SUM(J10:J16)</f>
        <v/>
      </c>
      <c r="K17" s="128">
        <f>SUM(K10:K16)</f>
        <v/>
      </c>
      <c r="L17" s="128">
        <f>SUM(L10:L16)</f>
        <v/>
      </c>
      <c r="M17" s="128">
        <f>SUM(M10:M16)</f>
        <v/>
      </c>
      <c r="N17" s="128">
        <f>SUM(N10:N16)</f>
        <v/>
      </c>
      <c r="O17" s="128">
        <f>SUM(O10:O16)</f>
        <v/>
      </c>
      <c r="P17" s="128">
        <f>SUM(P10:P16)</f>
        <v/>
      </c>
      <c r="Q17" s="128">
        <f>SUM(Q10:Q16)</f>
        <v/>
      </c>
      <c r="R17" s="128">
        <f>SUM(R10:R16)</f>
        <v/>
      </c>
      <c r="S17" s="128">
        <f>SUM(S10:S16)</f>
        <v/>
      </c>
      <c r="T17" s="128">
        <f>SUM(T10:T16)</f>
        <v/>
      </c>
      <c r="U17" s="128">
        <f>SUM(U10:U16)</f>
        <v/>
      </c>
      <c r="V17" s="128">
        <f>SUM(V10:V16)</f>
        <v/>
      </c>
      <c r="W17" s="128">
        <f>SUM(W10:W16)</f>
        <v/>
      </c>
      <c r="X17" s="128">
        <f>SUM(X10:X16)</f>
        <v/>
      </c>
      <c r="Y17" s="128">
        <f>SUM(Y10:Y16)</f>
        <v/>
      </c>
      <c r="Z17" s="128">
        <f>SUM(Z10:Z16)</f>
        <v/>
      </c>
      <c r="AA17" s="128">
        <f>SUM(AA10:AA16)</f>
        <v/>
      </c>
      <c r="AB17" s="128">
        <f>SUM(AB10:AB16)</f>
        <v/>
      </c>
      <c r="AC17" s="128">
        <f>SUM(AC10:AC16)</f>
        <v/>
      </c>
      <c r="AD17" s="128">
        <f>SUM(AD10:AD16)</f>
        <v/>
      </c>
      <c r="AE17" s="128">
        <f>SUM(AE10:AE16)</f>
        <v/>
      </c>
      <c r="AF17" s="128">
        <f>SUM(AF10:AF16)</f>
        <v/>
      </c>
      <c r="AG17" s="128">
        <f>SUM(AG10:AG16)</f>
        <v/>
      </c>
      <c r="AH17" s="128">
        <f>SUM(AH10:AH16)</f>
        <v/>
      </c>
      <c r="AI17" s="128">
        <f>SUM(AI10:AI16)</f>
        <v/>
      </c>
      <c r="AJ17" s="128">
        <f>SUM(AJ10:AJ16)</f>
        <v/>
      </c>
      <c r="AK17" s="139">
        <f>SUM(AK10:AK16)</f>
        <v/>
      </c>
      <c r="AL17" s="139">
        <f>SUM(AL10:AL16)</f>
        <v/>
      </c>
      <c r="AM17" s="139">
        <f>SUM(AM10:AM16)</f>
        <v/>
      </c>
      <c r="AO17" s="129">
        <f>SUM(AO10:AO16)</f>
        <v/>
      </c>
      <c r="AP17" s="129">
        <f>SUM(AP10:AP16)</f>
        <v/>
      </c>
    </row>
    <row r="18">
      <c r="I18" s="124" t="n"/>
      <c r="AK18" s="43" t="n"/>
      <c r="AL18" s="43" t="n"/>
      <c r="AM18" s="43" t="n"/>
    </row>
    <row r="19">
      <c r="B19" s="56" t="inlineStr">
        <is>
          <t>[Person_5]     #384237</t>
        </is>
      </c>
      <c r="I19" s="124" t="n"/>
      <c r="AK19" s="43" t="n"/>
      <c r="AL19" s="43" t="n"/>
      <c r="AM19" s="43" t="n"/>
    </row>
    <row r="20">
      <c r="C20" s="27" t="inlineStr">
        <is>
          <t>[Person_6]</t>
        </is>
      </c>
      <c r="D20" s="27" t="inlineStr">
        <is>
          <t>Lone 17128050</t>
        </is>
      </c>
      <c r="E20" s="27" t="n">
        <v>2.43</v>
      </c>
      <c r="F20" s="57" t="n">
        <v>0.48</v>
      </c>
      <c r="G20" s="27" t="n">
        <v>-0.0365</v>
      </c>
      <c r="I20" s="124" t="n">
        <v>0</v>
      </c>
      <c r="J20" s="125">
        <f>I20</f>
        <v/>
      </c>
      <c r="K20" s="125">
        <f>J20</f>
        <v/>
      </c>
      <c r="L20" s="125">
        <f>K20</f>
        <v/>
      </c>
      <c r="M20" s="125">
        <f>L20</f>
        <v/>
      </c>
      <c r="N20" s="125">
        <f>M20</f>
        <v/>
      </c>
      <c r="O20" s="125">
        <f>N20</f>
        <v/>
      </c>
      <c r="P20" s="125">
        <f>O20</f>
        <v/>
      </c>
      <c r="Q20" s="125">
        <f>P20</f>
        <v/>
      </c>
      <c r="R20" s="125">
        <f>Q20</f>
        <v/>
      </c>
      <c r="S20" s="125">
        <f>R20</f>
        <v/>
      </c>
      <c r="T20" s="125">
        <f>S20</f>
        <v/>
      </c>
      <c r="U20" s="125">
        <f>T20</f>
        <v/>
      </c>
      <c r="V20" s="125">
        <f>U20</f>
        <v/>
      </c>
      <c r="W20" s="125">
        <f>V20</f>
        <v/>
      </c>
      <c r="X20" s="125">
        <f>W20</f>
        <v/>
      </c>
      <c r="Y20" s="125">
        <f>X20</f>
        <v/>
      </c>
      <c r="Z20" s="125">
        <f>Y20</f>
        <v/>
      </c>
      <c r="AA20" s="125">
        <f>Z20</f>
        <v/>
      </c>
      <c r="AB20" s="125">
        <f>AA20</f>
        <v/>
      </c>
      <c r="AC20" s="125">
        <f>AB20</f>
        <v/>
      </c>
      <c r="AD20" s="125">
        <f>AC20</f>
        <v/>
      </c>
      <c r="AE20" s="125">
        <f>AD20</f>
        <v/>
      </c>
      <c r="AF20" s="125">
        <f>AE20</f>
        <v/>
      </c>
      <c r="AG20" s="125">
        <f>AF20</f>
        <v/>
      </c>
      <c r="AH20" s="125">
        <f>AG20</f>
        <v/>
      </c>
      <c r="AI20" s="125">
        <f>AH20</f>
        <v/>
      </c>
      <c r="AJ20" s="125">
        <f>AI20</f>
        <v/>
      </c>
      <c r="AK20" s="137">
        <f>AJ20</f>
        <v/>
      </c>
      <c r="AL20" s="137">
        <f>AK20</f>
        <v/>
      </c>
      <c r="AM20" s="137">
        <f>AL20</f>
        <v/>
      </c>
      <c r="AO20" s="125">
        <f>SUM(I20:AN20)</f>
        <v/>
      </c>
      <c r="AP20" s="125">
        <f>SUM(I20:AM20)*E20+SUM(I20:AM20)*F20+SUM(I20:AM20)*G20</f>
        <v/>
      </c>
    </row>
    <row r="21">
      <c r="C21" s="27" t="inlineStr">
        <is>
          <t>[Person_7]</t>
        </is>
      </c>
      <c r="D21" s="27" t="inlineStr">
        <is>
          <t>Lone 17101700</t>
        </is>
      </c>
      <c r="E21" s="27" t="n">
        <v>2.43</v>
      </c>
      <c r="F21" s="57" t="n">
        <v>0.48</v>
      </c>
      <c r="G21" s="27" t="n">
        <v>-0.0365</v>
      </c>
      <c r="I21" s="124" t="n">
        <v>0</v>
      </c>
      <c r="J21" s="125">
        <f>I21</f>
        <v/>
      </c>
      <c r="K21" s="125">
        <f>J21</f>
        <v/>
      </c>
      <c r="L21" s="125">
        <f>K21</f>
        <v/>
      </c>
      <c r="M21" s="125">
        <f>L21</f>
        <v/>
      </c>
      <c r="N21" s="125">
        <f>M21</f>
        <v/>
      </c>
      <c r="O21" s="125">
        <f>N21</f>
        <v/>
      </c>
      <c r="P21" s="125">
        <f>O21</f>
        <v/>
      </c>
      <c r="Q21" s="125">
        <f>P21</f>
        <v/>
      </c>
      <c r="R21" s="125">
        <f>Q21</f>
        <v/>
      </c>
      <c r="S21" s="125">
        <f>R21</f>
        <v/>
      </c>
      <c r="T21" s="125">
        <f>S21</f>
        <v/>
      </c>
      <c r="U21" s="125">
        <f>T21</f>
        <v/>
      </c>
      <c r="V21" s="125">
        <f>U21</f>
        <v/>
      </c>
      <c r="W21" s="125">
        <f>V21</f>
        <v/>
      </c>
      <c r="X21" s="125">
        <f>W21</f>
        <v/>
      </c>
      <c r="Y21" s="125">
        <f>X21</f>
        <v/>
      </c>
      <c r="Z21" s="125">
        <f>Y21</f>
        <v/>
      </c>
      <c r="AA21" s="125">
        <f>Z21</f>
        <v/>
      </c>
      <c r="AB21" s="125">
        <f>AA21</f>
        <v/>
      </c>
      <c r="AC21" s="125">
        <f>AB21</f>
        <v/>
      </c>
      <c r="AD21" s="125">
        <f>AC21</f>
        <v/>
      </c>
      <c r="AE21" s="125">
        <f>AD21</f>
        <v/>
      </c>
      <c r="AF21" s="125">
        <f>AE21</f>
        <v/>
      </c>
      <c r="AG21" s="125">
        <f>AF21</f>
        <v/>
      </c>
      <c r="AH21" s="125">
        <f>AG21</f>
        <v/>
      </c>
      <c r="AI21" s="125">
        <f>AH21</f>
        <v/>
      </c>
      <c r="AJ21" s="125">
        <f>AI21</f>
        <v/>
      </c>
      <c r="AK21" s="137">
        <f>AJ21</f>
        <v/>
      </c>
      <c r="AL21" s="137">
        <f>AK21</f>
        <v/>
      </c>
      <c r="AM21" s="137">
        <f>AL21</f>
        <v/>
      </c>
      <c r="AO21" s="125">
        <f>SUM(I21:AN21)</f>
        <v/>
      </c>
      <c r="AP21" s="125">
        <f>SUM(I21:AM21)*E21+SUM(I21:AM21)*F21+SUM(I21:AM21)*G21</f>
        <v/>
      </c>
    </row>
    <row r="22">
      <c r="C22" s="27" t="inlineStr">
        <is>
          <t>[Person_8]</t>
        </is>
      </c>
      <c r="D22" s="27" t="inlineStr">
        <is>
          <t>Lone 17007100</t>
        </is>
      </c>
      <c r="E22" s="27" t="n">
        <v>2.43</v>
      </c>
      <c r="F22" s="57" t="n">
        <v>0.48</v>
      </c>
      <c r="G22" s="27" t="n">
        <v>-0.0365</v>
      </c>
      <c r="I22" s="124" t="n">
        <v>0</v>
      </c>
      <c r="J22" s="125">
        <f>I22</f>
        <v/>
      </c>
      <c r="K22" s="125">
        <f>J22</f>
        <v/>
      </c>
      <c r="L22" s="125">
        <f>K22</f>
        <v/>
      </c>
      <c r="M22" s="125">
        <f>L22</f>
        <v/>
      </c>
      <c r="N22" s="125">
        <f>M22</f>
        <v/>
      </c>
      <c r="O22" s="125">
        <f>N22</f>
        <v/>
      </c>
      <c r="P22" s="125">
        <f>O22</f>
        <v/>
      </c>
      <c r="Q22" s="125">
        <f>P22</f>
        <v/>
      </c>
      <c r="R22" s="125">
        <f>Q22</f>
        <v/>
      </c>
      <c r="S22" s="125">
        <f>R22</f>
        <v/>
      </c>
      <c r="T22" s="125">
        <f>S22</f>
        <v/>
      </c>
      <c r="U22" s="125">
        <f>T22</f>
        <v/>
      </c>
      <c r="V22" s="125">
        <f>U22</f>
        <v/>
      </c>
      <c r="W22" s="125">
        <f>V22</f>
        <v/>
      </c>
      <c r="X22" s="125">
        <f>W22</f>
        <v/>
      </c>
      <c r="Y22" s="125">
        <f>X22</f>
        <v/>
      </c>
      <c r="Z22" s="125">
        <f>Y22</f>
        <v/>
      </c>
      <c r="AA22" s="125">
        <f>Z22</f>
        <v/>
      </c>
      <c r="AB22" s="125">
        <f>AA22</f>
        <v/>
      </c>
      <c r="AC22" s="125">
        <f>AB22</f>
        <v/>
      </c>
      <c r="AD22" s="125">
        <f>AC22</f>
        <v/>
      </c>
      <c r="AE22" s="125">
        <f>AD22</f>
        <v/>
      </c>
      <c r="AF22" s="125">
        <f>AE22</f>
        <v/>
      </c>
      <c r="AG22" s="125">
        <f>AF22</f>
        <v/>
      </c>
      <c r="AH22" s="125">
        <f>AG22</f>
        <v/>
      </c>
      <c r="AI22" s="125">
        <f>AH22</f>
        <v/>
      </c>
      <c r="AJ22" s="125">
        <f>AI22</f>
        <v/>
      </c>
      <c r="AK22" s="137">
        <f>AJ22</f>
        <v/>
      </c>
      <c r="AL22" s="137">
        <f>AK22</f>
        <v/>
      </c>
      <c r="AM22" s="137">
        <f>AL22</f>
        <v/>
      </c>
      <c r="AO22" s="125">
        <f>SUM(I22:AN22)</f>
        <v/>
      </c>
      <c r="AP22" s="125">
        <f>SUM(I22:AM22)*E22+SUM(I22:AM22)*F22+SUM(I22:AM22)*G22</f>
        <v/>
      </c>
    </row>
    <row r="23">
      <c r="C23" s="27" t="inlineStr">
        <is>
          <t>El Paso (Ilonewa)</t>
        </is>
      </c>
      <c r="D23" s="27" t="inlineStr">
        <is>
          <t>Lone 17054701</t>
        </is>
      </c>
      <c r="E23" s="27" t="n">
        <v>2.43</v>
      </c>
      <c r="F23" s="57" t="n">
        <v>0.48</v>
      </c>
      <c r="G23" s="27" t="n">
        <v>-0.0365</v>
      </c>
      <c r="I23" s="124" t="n">
        <v>0</v>
      </c>
      <c r="J23" s="125">
        <f>I23</f>
        <v/>
      </c>
      <c r="K23" s="125">
        <f>J23</f>
        <v/>
      </c>
      <c r="L23" s="125">
        <f>K23</f>
        <v/>
      </c>
      <c r="M23" s="125">
        <f>L23</f>
        <v/>
      </c>
      <c r="N23" s="125">
        <f>M23</f>
        <v/>
      </c>
      <c r="O23" s="125">
        <f>N23</f>
        <v/>
      </c>
      <c r="P23" s="125">
        <f>O23</f>
        <v/>
      </c>
      <c r="Q23" s="125">
        <f>P23</f>
        <v/>
      </c>
      <c r="R23" s="125">
        <f>Q23</f>
        <v/>
      </c>
      <c r="S23" s="125">
        <f>R23</f>
        <v/>
      </c>
      <c r="T23" s="125" t="n">
        <v>0</v>
      </c>
      <c r="U23" s="125">
        <f>T23</f>
        <v/>
      </c>
      <c r="V23" s="125">
        <f>U23</f>
        <v/>
      </c>
      <c r="W23" s="125">
        <f>V23</f>
        <v/>
      </c>
      <c r="X23" s="125">
        <f>W23</f>
        <v/>
      </c>
      <c r="Y23" s="125">
        <f>X23</f>
        <v/>
      </c>
      <c r="Z23" s="125">
        <f>Y23</f>
        <v/>
      </c>
      <c r="AA23" s="125">
        <f>Z23</f>
        <v/>
      </c>
      <c r="AB23" s="125">
        <f>AA23</f>
        <v/>
      </c>
      <c r="AC23" s="125">
        <f>AB23</f>
        <v/>
      </c>
      <c r="AD23" s="125">
        <f>AC23</f>
        <v/>
      </c>
      <c r="AE23" s="125">
        <f>AD23</f>
        <v/>
      </c>
      <c r="AF23" s="125">
        <f>AE23</f>
        <v/>
      </c>
      <c r="AG23" s="125">
        <f>AF23</f>
        <v/>
      </c>
      <c r="AH23" s="125">
        <f>AG23</f>
        <v/>
      </c>
      <c r="AI23" s="125">
        <f>AH23</f>
        <v/>
      </c>
      <c r="AJ23" s="125">
        <f>AI23</f>
        <v/>
      </c>
      <c r="AK23" s="137">
        <f>AJ23</f>
        <v/>
      </c>
      <c r="AL23" s="137">
        <f>AK23</f>
        <v/>
      </c>
      <c r="AM23" s="137">
        <f>AL23</f>
        <v/>
      </c>
      <c r="AO23" s="125">
        <f>SUM(I23:AN23)</f>
        <v/>
      </c>
      <c r="AP23" s="125">
        <f>SUM(I23:AM23)*E23+SUM(I23:AM23)*F23+SUM(I23:AM23)*G23</f>
        <v/>
      </c>
    </row>
    <row r="24">
      <c r="C24" s="27" t="inlineStr">
        <is>
          <t>[Person_3]</t>
        </is>
      </c>
      <c r="D24" s="27" t="inlineStr">
        <is>
          <t>Lone 17120110</t>
        </is>
      </c>
      <c r="E24" s="27" t="n">
        <v>2.43</v>
      </c>
      <c r="F24" s="57" t="n">
        <v>0.48</v>
      </c>
      <c r="G24" s="27" t="n">
        <v>-0.0365</v>
      </c>
      <c r="I24" s="124" t="n">
        <v>0</v>
      </c>
      <c r="J24" s="125">
        <f>I24</f>
        <v/>
      </c>
      <c r="K24" s="125">
        <f>J24</f>
        <v/>
      </c>
      <c r="L24" s="125">
        <f>K24</f>
        <v/>
      </c>
      <c r="M24" s="125">
        <f>L24</f>
        <v/>
      </c>
      <c r="N24" s="125">
        <f>M24</f>
        <v/>
      </c>
      <c r="O24" s="125">
        <f>N24</f>
        <v/>
      </c>
      <c r="P24" s="125">
        <f>O24</f>
        <v/>
      </c>
      <c r="Q24" s="125">
        <f>P24</f>
        <v/>
      </c>
      <c r="R24" s="125">
        <f>Q24</f>
        <v/>
      </c>
      <c r="S24" s="125">
        <f>R24</f>
        <v/>
      </c>
      <c r="T24" s="125">
        <f>S24</f>
        <v/>
      </c>
      <c r="U24" s="125">
        <f>T24</f>
        <v/>
      </c>
      <c r="V24" s="125">
        <f>U24</f>
        <v/>
      </c>
      <c r="W24" s="125">
        <f>V24</f>
        <v/>
      </c>
      <c r="X24" s="125">
        <f>W24</f>
        <v/>
      </c>
      <c r="Y24" s="125">
        <f>X24</f>
        <v/>
      </c>
      <c r="Z24" s="125">
        <f>Y24</f>
        <v/>
      </c>
      <c r="AA24" s="125">
        <f>Z24</f>
        <v/>
      </c>
      <c r="AB24" s="125">
        <f>AA24</f>
        <v/>
      </c>
      <c r="AC24" s="125">
        <f>AB24</f>
        <v/>
      </c>
      <c r="AD24" s="125">
        <f>AC24</f>
        <v/>
      </c>
      <c r="AE24" s="125">
        <f>AD24</f>
        <v/>
      </c>
      <c r="AF24" s="125">
        <f>AE24</f>
        <v/>
      </c>
      <c r="AG24" s="125">
        <f>AF24</f>
        <v/>
      </c>
      <c r="AH24" s="125">
        <f>AG24</f>
        <v/>
      </c>
      <c r="AI24" s="125">
        <f>AH24</f>
        <v/>
      </c>
      <c r="AJ24" s="125">
        <f>AI24</f>
        <v/>
      </c>
      <c r="AK24" s="137" t="n">
        <v>0</v>
      </c>
      <c r="AL24" s="137">
        <f>AK24</f>
        <v/>
      </c>
      <c r="AM24" s="137">
        <f>AL24</f>
        <v/>
      </c>
      <c r="AO24" s="125">
        <f>SUM(I24:AN24)</f>
        <v/>
      </c>
      <c r="AP24" s="125">
        <f>SUM(I24:AM24)*E24+SUM(I24:AM24)*F24+SUM(I24:AM24)*G24</f>
        <v/>
      </c>
    </row>
    <row r="25">
      <c r="C25" s="27" t="inlineStr">
        <is>
          <t>Range Sterling</t>
        </is>
      </c>
      <c r="D25" s="27" t="inlineStr">
        <is>
          <t>Lone 17143600</t>
        </is>
      </c>
      <c r="E25" s="27" t="n">
        <v>2.43</v>
      </c>
      <c r="F25" s="57" t="n">
        <v>0.48</v>
      </c>
      <c r="G25" s="27" t="n">
        <v>-0.0365</v>
      </c>
      <c r="I25" s="124" t="n">
        <v>0</v>
      </c>
      <c r="J25" s="125">
        <f>I25</f>
        <v/>
      </c>
      <c r="K25" s="125">
        <f>J25</f>
        <v/>
      </c>
      <c r="L25" s="125">
        <f>K25</f>
        <v/>
      </c>
      <c r="M25" s="125">
        <f>L25</f>
        <v/>
      </c>
      <c r="N25" s="125">
        <f>M25</f>
        <v/>
      </c>
      <c r="O25" s="125">
        <f>N25</f>
        <v/>
      </c>
      <c r="P25" s="125">
        <f>O25</f>
        <v/>
      </c>
      <c r="Q25" s="125">
        <f>P25</f>
        <v/>
      </c>
      <c r="R25" s="125">
        <f>Q25</f>
        <v/>
      </c>
      <c r="S25" s="125">
        <f>R25</f>
        <v/>
      </c>
      <c r="T25" s="125">
        <f>S25</f>
        <v/>
      </c>
      <c r="U25" s="125">
        <f>T25</f>
        <v/>
      </c>
      <c r="V25" s="125">
        <f>U25</f>
        <v/>
      </c>
      <c r="W25" s="125">
        <f>V25</f>
        <v/>
      </c>
      <c r="X25" s="125">
        <f>W25</f>
        <v/>
      </c>
      <c r="Y25" s="125">
        <f>X25</f>
        <v/>
      </c>
      <c r="Z25" s="125">
        <f>Y25</f>
        <v/>
      </c>
      <c r="AA25" s="125">
        <f>Z25</f>
        <v/>
      </c>
      <c r="AB25" s="125">
        <f>AA25</f>
        <v/>
      </c>
      <c r="AC25" s="125">
        <f>AB25</f>
        <v/>
      </c>
      <c r="AD25" s="125">
        <f>AC25</f>
        <v/>
      </c>
      <c r="AE25" s="125">
        <f>AD25</f>
        <v/>
      </c>
      <c r="AF25" s="125">
        <f>AE25</f>
        <v/>
      </c>
      <c r="AG25" s="125">
        <f>AF25</f>
        <v/>
      </c>
      <c r="AH25" s="125">
        <f>AG25</f>
        <v/>
      </c>
      <c r="AI25" s="125">
        <f>AH25</f>
        <v/>
      </c>
      <c r="AJ25" s="125">
        <f>AI25</f>
        <v/>
      </c>
      <c r="AK25" s="137">
        <f>AJ25</f>
        <v/>
      </c>
      <c r="AL25" s="137">
        <f>AK25</f>
        <v/>
      </c>
      <c r="AM25" s="137">
        <f>AL25</f>
        <v/>
      </c>
      <c r="AO25" s="125">
        <f>SUM(I25:AN25)</f>
        <v/>
      </c>
      <c r="AP25" s="125">
        <f>SUM(I25:AM25)*E25+SUM(I25:AM25)*F25+SUM(I25:AM25)*G25</f>
        <v/>
      </c>
    </row>
    <row r="26">
      <c r="C26" s="27" t="inlineStr">
        <is>
          <t>Conoco Sterling</t>
        </is>
      </c>
      <c r="D26" s="27" t="inlineStr">
        <is>
          <t>Lone 17195450</t>
        </is>
      </c>
      <c r="E26" s="27" t="n">
        <v>2.43</v>
      </c>
      <c r="F26" s="57" t="n">
        <v>0.48</v>
      </c>
      <c r="G26" s="27" t="n">
        <v>-0.0365</v>
      </c>
      <c r="I26" s="124" t="n">
        <v>0</v>
      </c>
      <c r="J26" s="125">
        <f>I26</f>
        <v/>
      </c>
      <c r="K26" s="125">
        <f>J26</f>
        <v/>
      </c>
      <c r="L26" s="125">
        <f>K26</f>
        <v/>
      </c>
      <c r="M26" s="125">
        <f>L26</f>
        <v/>
      </c>
      <c r="N26" s="125">
        <f>M26</f>
        <v/>
      </c>
      <c r="O26" s="125">
        <f>N26</f>
        <v/>
      </c>
      <c r="P26" s="125">
        <f>O26</f>
        <v/>
      </c>
      <c r="Q26" s="125">
        <f>P26</f>
        <v/>
      </c>
      <c r="R26" s="125">
        <f>Q26</f>
        <v/>
      </c>
      <c r="S26" s="125">
        <f>R26</f>
        <v/>
      </c>
      <c r="T26" s="125">
        <f>S26</f>
        <v/>
      </c>
      <c r="U26" s="125">
        <f>T26</f>
        <v/>
      </c>
      <c r="V26" s="125">
        <f>U26</f>
        <v/>
      </c>
      <c r="W26" s="125">
        <f>V26</f>
        <v/>
      </c>
      <c r="X26" s="125">
        <f>W26</f>
        <v/>
      </c>
      <c r="Y26" s="125">
        <f>X26</f>
        <v/>
      </c>
      <c r="Z26" s="125">
        <f>Y26</f>
        <v/>
      </c>
      <c r="AA26" s="125">
        <f>Z26</f>
        <v/>
      </c>
      <c r="AB26" s="125">
        <f>AA26</f>
        <v/>
      </c>
      <c r="AC26" s="125">
        <f>AB26</f>
        <v/>
      </c>
      <c r="AD26" s="125">
        <f>AC26</f>
        <v/>
      </c>
      <c r="AE26" s="125">
        <f>AD26</f>
        <v/>
      </c>
      <c r="AF26" s="125">
        <f>AE26</f>
        <v/>
      </c>
      <c r="AG26" s="125">
        <f>AF26</f>
        <v/>
      </c>
      <c r="AH26" s="125">
        <f>AG26</f>
        <v/>
      </c>
      <c r="AI26" s="125">
        <f>AH26</f>
        <v/>
      </c>
      <c r="AJ26" s="125">
        <f>AI26</f>
        <v/>
      </c>
      <c r="AK26" s="137">
        <f>AJ26</f>
        <v/>
      </c>
      <c r="AL26" s="137">
        <f>AK26</f>
        <v/>
      </c>
      <c r="AM26" s="137">
        <f>AL26</f>
        <v/>
      </c>
      <c r="AO26" s="125">
        <f>SUM(I26:AN26)</f>
        <v/>
      </c>
      <c r="AP26" s="125">
        <f>SUM(I26:AM26)*E26+SUM(I26:AM26)*F26+SUM(I26:AM26)*G26</f>
        <v/>
      </c>
    </row>
    <row r="27">
      <c r="C27" s="27" t="inlineStr">
        <is>
          <t>Oasis</t>
        </is>
      </c>
      <c r="D27" s="27" t="inlineStr">
        <is>
          <t>Lone 17300000</t>
        </is>
      </c>
      <c r="E27" s="27" t="n">
        <v>2.43</v>
      </c>
      <c r="F27" s="57" t="n">
        <v>0.48</v>
      </c>
      <c r="G27" s="27" t="n">
        <v>-0.0365</v>
      </c>
      <c r="I27" s="124" t="n">
        <v>0</v>
      </c>
      <c r="J27" s="125">
        <f>I27</f>
        <v/>
      </c>
      <c r="K27" s="125">
        <f>J27</f>
        <v/>
      </c>
      <c r="L27" s="125">
        <f>K27</f>
        <v/>
      </c>
      <c r="M27" s="125">
        <f>L27</f>
        <v/>
      </c>
      <c r="N27" s="125">
        <f>M27</f>
        <v/>
      </c>
      <c r="O27" s="125">
        <f>N27</f>
        <v/>
      </c>
      <c r="P27" s="125">
        <f>O27</f>
        <v/>
      </c>
      <c r="Q27" s="125">
        <f>P27</f>
        <v/>
      </c>
      <c r="R27" s="125">
        <f>Q27</f>
        <v/>
      </c>
      <c r="S27" s="125">
        <f>R27</f>
        <v/>
      </c>
      <c r="T27" s="125">
        <f>S27</f>
        <v/>
      </c>
      <c r="U27" s="125">
        <f>T27</f>
        <v/>
      </c>
      <c r="V27" s="125">
        <f>U27</f>
        <v/>
      </c>
      <c r="W27" s="125">
        <f>V27</f>
        <v/>
      </c>
      <c r="X27" s="125">
        <f>W27</f>
        <v/>
      </c>
      <c r="Y27" s="125">
        <f>X27</f>
        <v/>
      </c>
      <c r="Z27" s="125">
        <f>Y27</f>
        <v/>
      </c>
      <c r="AA27" s="125">
        <f>Z27</f>
        <v/>
      </c>
      <c r="AB27" s="125">
        <f>AA27</f>
        <v/>
      </c>
      <c r="AC27" s="125">
        <f>AB27</f>
        <v/>
      </c>
      <c r="AD27" s="125">
        <f>AC27</f>
        <v/>
      </c>
      <c r="AE27" s="125">
        <f>AD27</f>
        <v/>
      </c>
      <c r="AF27" s="125">
        <f>AE27</f>
        <v/>
      </c>
      <c r="AG27" s="125">
        <f>AF27</f>
        <v/>
      </c>
      <c r="AH27" s="125">
        <f>AG27</f>
        <v/>
      </c>
      <c r="AI27" s="125">
        <f>AH27</f>
        <v/>
      </c>
      <c r="AJ27" s="125">
        <f>AI27</f>
        <v/>
      </c>
      <c r="AK27" s="137">
        <f>AJ27</f>
        <v/>
      </c>
      <c r="AL27" s="137">
        <f>AK27</f>
        <v/>
      </c>
      <c r="AM27" s="137">
        <f>AL27</f>
        <v/>
      </c>
      <c r="AO27" s="125">
        <f>SUM(I27:AN27)</f>
        <v/>
      </c>
      <c r="AP27" s="125">
        <f>SUM(I27:AM27)*E27+SUM(I27:AM27)*F27+SUM(I27:AM27)*G27</f>
        <v/>
      </c>
    </row>
    <row r="28">
      <c r="C28" s="27" t="inlineStr">
        <is>
          <t>[Person_9]</t>
        </is>
      </c>
      <c r="D28" s="27" t="inlineStr">
        <is>
          <t>Lone 17433500</t>
        </is>
      </c>
      <c r="E28" s="27" t="n">
        <v>2.43</v>
      </c>
      <c r="F28" s="57" t="n">
        <v>0.48</v>
      </c>
      <c r="G28" s="27" t="n">
        <v>-0.0365</v>
      </c>
      <c r="I28" s="124" t="n">
        <v>0</v>
      </c>
      <c r="J28" s="125">
        <f>I28</f>
        <v/>
      </c>
      <c r="K28" s="125">
        <f>J28</f>
        <v/>
      </c>
      <c r="L28" s="125">
        <f>K28</f>
        <v/>
      </c>
      <c r="M28" s="125">
        <f>L28</f>
        <v/>
      </c>
      <c r="N28" s="125">
        <f>M28</f>
        <v/>
      </c>
      <c r="O28" s="125">
        <f>N28</f>
        <v/>
      </c>
      <c r="P28" s="125">
        <f>O28</f>
        <v/>
      </c>
      <c r="Q28" s="125">
        <f>P28</f>
        <v/>
      </c>
      <c r="R28" s="125">
        <f>Q28</f>
        <v/>
      </c>
      <c r="S28" s="125">
        <f>R28</f>
        <v/>
      </c>
      <c r="T28" s="125">
        <f>S28</f>
        <v/>
      </c>
      <c r="U28" s="125">
        <f>T28</f>
        <v/>
      </c>
      <c r="V28" s="125">
        <f>U28</f>
        <v/>
      </c>
      <c r="W28" s="125">
        <f>V28</f>
        <v/>
      </c>
      <c r="X28" s="125">
        <f>W28</f>
        <v/>
      </c>
      <c r="Y28" s="125">
        <f>X28</f>
        <v/>
      </c>
      <c r="Z28" s="125">
        <f>Y28</f>
        <v/>
      </c>
      <c r="AA28" s="125">
        <f>Z28</f>
        <v/>
      </c>
      <c r="AB28" s="125">
        <f>AA28</f>
        <v/>
      </c>
      <c r="AC28" s="125">
        <f>AB28</f>
        <v/>
      </c>
      <c r="AD28" s="125">
        <f>AC28</f>
        <v/>
      </c>
      <c r="AE28" s="125">
        <f>AD28</f>
        <v/>
      </c>
      <c r="AF28" s="125">
        <f>AE28</f>
        <v/>
      </c>
      <c r="AG28" s="125">
        <f>AF28</f>
        <v/>
      </c>
      <c r="AH28" s="125">
        <f>AG28</f>
        <v/>
      </c>
      <c r="AI28" s="125">
        <f>AH28</f>
        <v/>
      </c>
      <c r="AJ28" s="125">
        <f>AI28</f>
        <v/>
      </c>
      <c r="AK28" s="137">
        <f>AJ28</f>
        <v/>
      </c>
      <c r="AL28" s="137">
        <f>AK28</f>
        <v/>
      </c>
      <c r="AM28" s="137">
        <f>AL28</f>
        <v/>
      </c>
      <c r="AO28" s="125">
        <f>SUM(I28:AN28)</f>
        <v/>
      </c>
      <c r="AP28" s="125">
        <f>SUM(I28:AM28)*E28+SUM(I28:AM28)*F28+SUM(I28:AM28)*G28</f>
        <v/>
      </c>
    </row>
    <row r="29">
      <c r="C29" s="27" t="inlineStr">
        <is>
          <t>TW</t>
        </is>
      </c>
      <c r="D29" s="27" t="inlineStr">
        <is>
          <t>Lone 18000600</t>
        </is>
      </c>
      <c r="E29" s="27" t="n">
        <v>2.43</v>
      </c>
      <c r="F29" s="57" t="n">
        <v>0.48</v>
      </c>
      <c r="G29" s="27" t="n">
        <v>-0.0365</v>
      </c>
      <c r="I29" s="124" t="n">
        <v>0</v>
      </c>
      <c r="J29" s="125">
        <f>I29</f>
        <v/>
      </c>
      <c r="K29" s="125">
        <f>J29</f>
        <v/>
      </c>
      <c r="L29" s="125">
        <f>K29</f>
        <v/>
      </c>
      <c r="M29" s="125">
        <f>L29</f>
        <v/>
      </c>
      <c r="N29" s="125">
        <f>M29</f>
        <v/>
      </c>
      <c r="O29" s="125">
        <f>N29</f>
        <v/>
      </c>
      <c r="P29" s="125">
        <f>O29</f>
        <v/>
      </c>
      <c r="Q29" s="125">
        <f>P29</f>
        <v/>
      </c>
      <c r="R29" s="125">
        <f>Q29</f>
        <v/>
      </c>
      <c r="S29" s="125">
        <f>R29</f>
        <v/>
      </c>
      <c r="T29" s="125">
        <f>S29</f>
        <v/>
      </c>
      <c r="U29" s="125">
        <f>T29</f>
        <v/>
      </c>
      <c r="V29" s="125">
        <f>U29</f>
        <v/>
      </c>
      <c r="W29" s="125">
        <f>V29</f>
        <v/>
      </c>
      <c r="X29" s="125">
        <f>W29</f>
        <v/>
      </c>
      <c r="Y29" s="125">
        <f>X29</f>
        <v/>
      </c>
      <c r="Z29" s="125">
        <f>Y29</f>
        <v/>
      </c>
      <c r="AA29" s="125">
        <f>Z29</f>
        <v/>
      </c>
      <c r="AB29" s="125">
        <f>AA29</f>
        <v/>
      </c>
      <c r="AC29" s="125">
        <f>AB29</f>
        <v/>
      </c>
      <c r="AD29" s="125">
        <f>AC29</f>
        <v/>
      </c>
      <c r="AE29" s="125">
        <f>AD29</f>
        <v/>
      </c>
      <c r="AF29" s="125">
        <f>AE29</f>
        <v/>
      </c>
      <c r="AG29" s="125">
        <f>AF29</f>
        <v/>
      </c>
      <c r="AH29" s="125">
        <f>AG29</f>
        <v/>
      </c>
      <c r="AI29" s="125">
        <f>AH29</f>
        <v/>
      </c>
      <c r="AJ29" s="125">
        <f>AI29</f>
        <v/>
      </c>
      <c r="AK29" s="137">
        <f>AJ29</f>
        <v/>
      </c>
      <c r="AL29" s="137">
        <f>AK29</f>
        <v/>
      </c>
      <c r="AM29" s="137">
        <f>AL29</f>
        <v/>
      </c>
      <c r="AO29" s="125">
        <f>SUM(I29:AN29)</f>
        <v/>
      </c>
      <c r="AP29" s="125">
        <f>SUM(I29:AM29)*E29+SUM(I29:AM29)*F29+SUM(I29:AM29)*G29</f>
        <v/>
      </c>
    </row>
    <row r="30">
      <c r="C30" s="27" t="inlineStr">
        <is>
          <t>[Person_4]</t>
        </is>
      </c>
      <c r="D30" s="27" t="inlineStr">
        <is>
          <t>Lone 17674904</t>
        </is>
      </c>
      <c r="E30" s="27" t="n">
        <v>2.43</v>
      </c>
      <c r="F30" s="57" t="n">
        <v>0.48</v>
      </c>
      <c r="G30" s="27" t="n">
        <v>-0.0365</v>
      </c>
      <c r="I30" s="124" t="n">
        <v>11745</v>
      </c>
      <c r="J30" s="125">
        <f>I30</f>
        <v/>
      </c>
      <c r="K30" s="125">
        <f>J30</f>
        <v/>
      </c>
      <c r="L30" s="125">
        <f>K30</f>
        <v/>
      </c>
      <c r="M30" s="125">
        <f>L30</f>
        <v/>
      </c>
      <c r="N30" s="125" t="n">
        <v>5000</v>
      </c>
      <c r="O30" s="125">
        <f>N30</f>
        <v/>
      </c>
      <c r="P30" s="125">
        <f>O30</f>
        <v/>
      </c>
      <c r="Q30" s="125">
        <f>P30</f>
        <v/>
      </c>
      <c r="R30" s="125">
        <f>Q30</f>
        <v/>
      </c>
      <c r="S30" s="125">
        <f>R30</f>
        <v/>
      </c>
      <c r="T30" s="125">
        <f>S30</f>
        <v/>
      </c>
      <c r="U30" s="125">
        <f>T30</f>
        <v/>
      </c>
      <c r="V30" s="125">
        <f>U30</f>
        <v/>
      </c>
      <c r="W30" s="125">
        <f>V30</f>
        <v/>
      </c>
      <c r="X30" s="125">
        <f>W30</f>
        <v/>
      </c>
      <c r="Y30" s="125">
        <f>X30</f>
        <v/>
      </c>
      <c r="Z30" s="125">
        <f>Y30</f>
        <v/>
      </c>
      <c r="AA30" s="125">
        <f>Z30</f>
        <v/>
      </c>
      <c r="AB30" s="125">
        <f>AA30</f>
        <v/>
      </c>
      <c r="AC30" s="125">
        <f>AB30</f>
        <v/>
      </c>
      <c r="AD30" s="125">
        <f>AC30</f>
        <v/>
      </c>
      <c r="AE30" s="125">
        <f>AD30</f>
        <v/>
      </c>
      <c r="AF30" s="125">
        <f>AE30</f>
        <v/>
      </c>
      <c r="AG30" s="125">
        <f>AF30</f>
        <v/>
      </c>
      <c r="AH30" s="125">
        <f>AG30</f>
        <v/>
      </c>
      <c r="AI30" s="125">
        <f>AH30</f>
        <v/>
      </c>
      <c r="AJ30" s="125">
        <f>AI30</f>
        <v/>
      </c>
      <c r="AK30" s="137" t="n">
        <v>0</v>
      </c>
      <c r="AL30" s="137">
        <f>AK30</f>
        <v/>
      </c>
      <c r="AM30" s="137">
        <f>AL30</f>
        <v/>
      </c>
      <c r="AO30" s="125">
        <f>SUM(I30:AN30)</f>
        <v/>
      </c>
      <c r="AP30" s="125">
        <f>SUM(I30:AM30)*E30+SUM(I30:AM30)*F30+SUM(I30:AM30)*G30</f>
        <v/>
      </c>
    </row>
    <row r="31">
      <c r="C31" s="27" t="inlineStr">
        <is>
          <t>Richardson Mivida</t>
        </is>
      </c>
      <c r="D31" s="27" t="inlineStr">
        <is>
          <t>Lone 18005400</t>
        </is>
      </c>
      <c r="E31" s="27" t="n">
        <v>2.43</v>
      </c>
      <c r="F31" s="57" t="n">
        <v>0.48</v>
      </c>
      <c r="G31" s="27" t="n">
        <v>-0.0365</v>
      </c>
      <c r="I31" s="124" t="n">
        <v>13255</v>
      </c>
      <c r="J31" s="125">
        <f>I31</f>
        <v/>
      </c>
      <c r="K31" s="125">
        <f>J31</f>
        <v/>
      </c>
      <c r="L31" s="125">
        <f>K31</f>
        <v/>
      </c>
      <c r="M31" s="125">
        <f>L31</f>
        <v/>
      </c>
      <c r="N31" s="125" t="n">
        <v>20000</v>
      </c>
      <c r="O31" s="125">
        <f>N31</f>
        <v/>
      </c>
      <c r="P31" s="125">
        <f>O31</f>
        <v/>
      </c>
      <c r="Q31" s="125">
        <f>P31</f>
        <v/>
      </c>
      <c r="R31" s="125">
        <f>Q31</f>
        <v/>
      </c>
      <c r="S31" s="125">
        <f>R31</f>
        <v/>
      </c>
      <c r="T31" s="125">
        <f>S31</f>
        <v/>
      </c>
      <c r="U31" s="125">
        <f>T31</f>
        <v/>
      </c>
      <c r="V31" s="125">
        <f>U31</f>
        <v/>
      </c>
      <c r="W31" s="125">
        <f>V31</f>
        <v/>
      </c>
      <c r="X31" s="125">
        <f>W31</f>
        <v/>
      </c>
      <c r="Y31" s="125">
        <f>X31</f>
        <v/>
      </c>
      <c r="Z31" s="125">
        <f>Y31</f>
        <v/>
      </c>
      <c r="AA31" s="125">
        <f>Z31</f>
        <v/>
      </c>
      <c r="AB31" s="125">
        <f>AA31</f>
        <v/>
      </c>
      <c r="AC31" s="125">
        <f>AB31</f>
        <v/>
      </c>
      <c r="AD31" s="125">
        <f>AC31</f>
        <v/>
      </c>
      <c r="AE31" s="125">
        <f>AD31</f>
        <v/>
      </c>
      <c r="AF31" s="125">
        <f>AE31</f>
        <v/>
      </c>
      <c r="AG31" s="125">
        <f>AF31</f>
        <v/>
      </c>
      <c r="AH31" s="125">
        <f>AG31</f>
        <v/>
      </c>
      <c r="AI31" s="125">
        <f>AH31</f>
        <v/>
      </c>
      <c r="AJ31" s="125">
        <f>AI31</f>
        <v/>
      </c>
      <c r="AK31" s="137" t="n">
        <v>0</v>
      </c>
      <c r="AL31" s="137">
        <f>AK31</f>
        <v/>
      </c>
      <c r="AM31" s="137">
        <f>AL31</f>
        <v/>
      </c>
      <c r="AO31" s="125">
        <f>SUM(I31:AN31)</f>
        <v/>
      </c>
      <c r="AP31" s="125">
        <f>SUM(I31:AM31)*E31+SUM(I31:AM31)*F31+SUM(I31:AM31)*G31</f>
        <v/>
      </c>
    </row>
    <row r="32">
      <c r="C32" s="27" t="inlineStr">
        <is>
          <t>Duke Pegasus</t>
        </is>
      </c>
      <c r="D32" s="27" t="inlineStr">
        <is>
          <t>Lone 17979600</t>
        </is>
      </c>
      <c r="E32" s="27" t="n">
        <v>2.43</v>
      </c>
      <c r="F32" s="57" t="n">
        <v>0.48</v>
      </c>
      <c r="G32" s="27" t="n">
        <v>-0.0365</v>
      </c>
      <c r="I32" s="126" t="n">
        <v>0</v>
      </c>
      <c r="J32" s="127">
        <f>I32</f>
        <v/>
      </c>
      <c r="K32" s="127">
        <f>J32</f>
        <v/>
      </c>
      <c r="L32" s="127">
        <f>K32</f>
        <v/>
      </c>
      <c r="M32" s="127">
        <f>L32</f>
        <v/>
      </c>
      <c r="N32" s="127">
        <f>M32</f>
        <v/>
      </c>
      <c r="O32" s="127">
        <f>N32</f>
        <v/>
      </c>
      <c r="P32" s="127">
        <f>O32</f>
        <v/>
      </c>
      <c r="Q32" s="127">
        <f>P32</f>
        <v/>
      </c>
      <c r="R32" s="127">
        <f>Q32</f>
        <v/>
      </c>
      <c r="S32" s="127">
        <f>R32</f>
        <v/>
      </c>
      <c r="T32" s="127">
        <f>S32</f>
        <v/>
      </c>
      <c r="U32" s="127">
        <f>T32</f>
        <v/>
      </c>
      <c r="V32" s="127">
        <f>U32</f>
        <v/>
      </c>
      <c r="W32" s="127">
        <f>V32</f>
        <v/>
      </c>
      <c r="X32" s="127">
        <f>W32</f>
        <v/>
      </c>
      <c r="Y32" s="127">
        <f>X32</f>
        <v/>
      </c>
      <c r="Z32" s="127">
        <f>Y32</f>
        <v/>
      </c>
      <c r="AA32" s="127">
        <f>Z32</f>
        <v/>
      </c>
      <c r="AB32" s="127">
        <f>AA32</f>
        <v/>
      </c>
      <c r="AC32" s="127">
        <f>AB32</f>
        <v/>
      </c>
      <c r="AD32" s="127">
        <f>AC32</f>
        <v/>
      </c>
      <c r="AE32" s="127">
        <f>AD32</f>
        <v/>
      </c>
      <c r="AF32" s="127">
        <f>AE32</f>
        <v/>
      </c>
      <c r="AG32" s="127">
        <f>AF32</f>
        <v/>
      </c>
      <c r="AH32" s="127">
        <f>AG32</f>
        <v/>
      </c>
      <c r="AI32" s="127">
        <f>AH32</f>
        <v/>
      </c>
      <c r="AJ32" s="127">
        <f>AI32</f>
        <v/>
      </c>
      <c r="AK32" s="138">
        <f>AJ32</f>
        <v/>
      </c>
      <c r="AL32" s="138">
        <f>AK32</f>
        <v/>
      </c>
      <c r="AM32" s="138">
        <f>AL32</f>
        <v/>
      </c>
      <c r="AO32" s="127">
        <f>SUM(I32:AN32)</f>
        <v/>
      </c>
      <c r="AP32" s="127">
        <f>SUM(I32:AM32)*E32+SUM(I32:AM32)*F32+SUM(I32:AM32)*G32</f>
        <v/>
      </c>
    </row>
    <row r="33">
      <c r="I33" s="128">
        <f>SUM(I20:I32)</f>
        <v/>
      </c>
      <c r="J33" s="128">
        <f>SUM(J20:J32)</f>
        <v/>
      </c>
      <c r="K33" s="128">
        <f>SUM(K20:K32)</f>
        <v/>
      </c>
      <c r="L33" s="128">
        <f>SUM(L20:L32)</f>
        <v/>
      </c>
      <c r="M33" s="128">
        <f>SUM(M20:M32)</f>
        <v/>
      </c>
      <c r="N33" s="128">
        <f>SUM(N20:N32)</f>
        <v/>
      </c>
      <c r="O33" s="128">
        <f>SUM(O20:O32)</f>
        <v/>
      </c>
      <c r="P33" s="128">
        <f>SUM(P20:P32)</f>
        <v/>
      </c>
      <c r="Q33" s="128">
        <f>SUM(Q20:Q32)</f>
        <v/>
      </c>
      <c r="R33" s="128">
        <f>SUM(R20:R32)</f>
        <v/>
      </c>
      <c r="S33" s="128">
        <f>SUM(S20:S32)</f>
        <v/>
      </c>
      <c r="T33" s="128">
        <f>SUM(T20:T32)</f>
        <v/>
      </c>
      <c r="U33" s="128">
        <f>SUM(U20:U32)</f>
        <v/>
      </c>
      <c r="V33" s="128">
        <f>SUM(V20:V32)</f>
        <v/>
      </c>
      <c r="W33" s="128">
        <f>SUM(W20:W32)</f>
        <v/>
      </c>
      <c r="X33" s="128">
        <f>SUM(X20:X32)</f>
        <v/>
      </c>
      <c r="Y33" s="128">
        <f>SUM(Y20:Y32)</f>
        <v/>
      </c>
      <c r="Z33" s="128">
        <f>SUM(Z20:Z32)</f>
        <v/>
      </c>
      <c r="AA33" s="128">
        <f>SUM(AA20:AA32)</f>
        <v/>
      </c>
      <c r="AB33" s="128">
        <f>SUM(AB20:AB32)</f>
        <v/>
      </c>
      <c r="AC33" s="128">
        <f>SUM(AC20:AC32)</f>
        <v/>
      </c>
      <c r="AD33" s="128">
        <f>SUM(AD20:AD32)</f>
        <v/>
      </c>
      <c r="AE33" s="128">
        <f>SUM(AE20:AE32)</f>
        <v/>
      </c>
      <c r="AF33" s="128">
        <f>SUM(AF20:AF32)</f>
        <v/>
      </c>
      <c r="AG33" s="128">
        <f>SUM(AG20:AG32)</f>
        <v/>
      </c>
      <c r="AH33" s="128">
        <f>SUM(AH20:AH32)</f>
        <v/>
      </c>
      <c r="AI33" s="128">
        <f>SUM(AI20:AI32)</f>
        <v/>
      </c>
      <c r="AJ33" s="128">
        <f>SUM(AJ20:AJ32)</f>
        <v/>
      </c>
      <c r="AK33" s="139">
        <f>SUM(AK20:AK32)</f>
        <v/>
      </c>
      <c r="AL33" s="139">
        <f>SUM(AL20:AL32)</f>
        <v/>
      </c>
      <c r="AM33" s="139">
        <f>SUM(AM20:AM32)</f>
        <v/>
      </c>
      <c r="AO33" s="129">
        <f>SUM(AO20:AO32)</f>
        <v/>
      </c>
      <c r="AP33" s="129">
        <f>SUM(AP20:AP32)</f>
        <v/>
      </c>
    </row>
    <row r="34" hidden="1">
      <c r="I34" s="128" t="n"/>
      <c r="J34" s="128" t="n"/>
      <c r="K34" s="128" t="n"/>
      <c r="L34" s="128" t="n"/>
      <c r="M34" s="128" t="n"/>
      <c r="N34" s="128" t="n"/>
      <c r="O34" s="128" t="n"/>
      <c r="P34" s="128" t="n"/>
      <c r="Q34" s="128" t="n"/>
      <c r="R34" s="128" t="n"/>
      <c r="S34" s="128" t="n"/>
      <c r="T34" s="128" t="n"/>
      <c r="U34" s="128" t="n"/>
      <c r="V34" s="128" t="n"/>
      <c r="W34" s="128" t="n"/>
      <c r="X34" s="128" t="n"/>
      <c r="Y34" s="128" t="n"/>
      <c r="Z34" s="128" t="n"/>
      <c r="AA34" s="128" t="n"/>
      <c r="AB34" s="128" t="n"/>
      <c r="AC34" s="128" t="n"/>
      <c r="AD34" s="128" t="n"/>
      <c r="AE34" s="128" t="n"/>
      <c r="AF34" s="128" t="n"/>
      <c r="AG34" s="128" t="n"/>
      <c r="AH34" s="128" t="n"/>
      <c r="AI34" s="128" t="n"/>
      <c r="AJ34" s="128" t="n"/>
      <c r="AK34" s="139" t="n"/>
      <c r="AL34" s="139" t="n"/>
      <c r="AM34" s="139" t="n"/>
    </row>
    <row r="35" hidden="1">
      <c r="B35" s="97" t="inlineStr">
        <is>
          <t>Spot Supply</t>
        </is>
      </c>
      <c r="I35" s="128" t="n"/>
      <c r="J35" s="128" t="n"/>
      <c r="K35" s="128" t="n"/>
      <c r="L35" s="128" t="n"/>
      <c r="M35" s="128" t="n"/>
      <c r="N35" s="128" t="n"/>
      <c r="O35" s="128" t="n"/>
      <c r="P35" s="128" t="n"/>
      <c r="Q35" s="128" t="n"/>
      <c r="R35" s="128" t="n"/>
      <c r="S35" s="128" t="n"/>
      <c r="T35" s="128" t="n"/>
      <c r="U35" s="128" t="n"/>
      <c r="V35" s="128" t="n"/>
      <c r="W35" s="128" t="n"/>
      <c r="X35" s="128" t="n"/>
      <c r="Y35" s="128" t="n"/>
      <c r="Z35" s="128" t="n"/>
      <c r="AA35" s="128" t="n"/>
      <c r="AB35" s="128" t="n"/>
      <c r="AC35" s="128" t="n"/>
      <c r="AD35" s="128" t="n"/>
      <c r="AE35" s="128" t="n"/>
      <c r="AF35" s="128" t="n"/>
      <c r="AG35" s="128" t="n"/>
      <c r="AH35" s="128" t="n"/>
      <c r="AI35" s="128" t="n"/>
      <c r="AJ35" s="128" t="n"/>
      <c r="AK35" s="139" t="n"/>
      <c r="AL35" s="139" t="n"/>
      <c r="AM35" s="139" t="n"/>
    </row>
    <row r="36" hidden="1">
      <c r="C36" s="27" t="inlineStr">
        <is>
          <t>Location</t>
        </is>
      </c>
      <c r="D36" s="27" t="inlineStr">
        <is>
          <t>Meter #</t>
        </is>
      </c>
      <c r="I36" s="124" t="n">
        <v>0</v>
      </c>
      <c r="J36" s="124" t="n">
        <v>0</v>
      </c>
      <c r="K36" s="124" t="n">
        <v>0</v>
      </c>
      <c r="L36" s="124" t="n">
        <v>0</v>
      </c>
      <c r="M36" s="124" t="n">
        <v>0</v>
      </c>
      <c r="N36" s="124" t="n">
        <v>0</v>
      </c>
      <c r="O36" s="124" t="n">
        <v>0</v>
      </c>
      <c r="P36" s="124" t="n">
        <v>0</v>
      </c>
      <c r="Q36" s="124" t="n">
        <v>0</v>
      </c>
      <c r="R36" s="124" t="n">
        <v>0</v>
      </c>
      <c r="S36" s="124" t="n">
        <v>0</v>
      </c>
      <c r="T36" s="124" t="n">
        <v>0</v>
      </c>
      <c r="U36" s="124" t="n">
        <v>0</v>
      </c>
      <c r="V36" s="124" t="n">
        <v>0</v>
      </c>
      <c r="W36" s="124" t="n">
        <v>0</v>
      </c>
      <c r="X36" s="124" t="n">
        <v>0</v>
      </c>
      <c r="Y36" s="124" t="n">
        <v>0</v>
      </c>
      <c r="Z36" s="124" t="n">
        <v>0</v>
      </c>
      <c r="AA36" s="124" t="n">
        <v>0</v>
      </c>
      <c r="AB36" s="124" t="n">
        <v>0</v>
      </c>
      <c r="AC36" s="124" t="n">
        <v>0</v>
      </c>
      <c r="AD36" s="124" t="n">
        <v>0</v>
      </c>
      <c r="AE36" s="124" t="n">
        <v>0</v>
      </c>
      <c r="AF36" s="124" t="n">
        <v>0</v>
      </c>
      <c r="AG36" s="124" t="n">
        <v>0</v>
      </c>
      <c r="AH36" s="124" t="n">
        <v>0</v>
      </c>
      <c r="AI36" s="124" t="n">
        <v>0</v>
      </c>
      <c r="AJ36" s="124" t="n">
        <v>0</v>
      </c>
      <c r="AK36" s="140" t="n">
        <v>0</v>
      </c>
      <c r="AL36" s="140" t="n">
        <v>0</v>
      </c>
      <c r="AM36" s="140" t="n">
        <v>0</v>
      </c>
      <c r="AO36" s="125">
        <f>SUM(I36:AN36)</f>
        <v/>
      </c>
      <c r="AP36" s="125">
        <f>SUM(I36:AM36)*E36</f>
        <v/>
      </c>
    </row>
    <row r="37" hidden="1">
      <c r="I37" s="124" t="n"/>
      <c r="J37" s="124" t="n"/>
      <c r="K37" s="124" t="n"/>
      <c r="L37" s="124" t="n"/>
      <c r="M37" s="124" t="n"/>
      <c r="N37" s="124" t="n"/>
      <c r="O37" s="124" t="n"/>
      <c r="P37" s="124" t="n"/>
      <c r="Q37" s="124" t="n"/>
      <c r="R37" s="124" t="n"/>
      <c r="S37" s="124" t="n"/>
      <c r="T37" s="124" t="n"/>
      <c r="U37" s="124" t="n"/>
      <c r="V37" s="124" t="n"/>
      <c r="W37" s="124" t="n"/>
      <c r="X37" s="124" t="n"/>
      <c r="Y37" s="124" t="n"/>
      <c r="Z37" s="124" t="n"/>
      <c r="AA37" s="124" t="n"/>
      <c r="AB37" s="124" t="n"/>
      <c r="AC37" s="124" t="n"/>
      <c r="AD37" s="124" t="n"/>
      <c r="AE37" s="124" t="n"/>
      <c r="AF37" s="124" t="n"/>
      <c r="AG37" s="124" t="n"/>
      <c r="AH37" s="124" t="n"/>
      <c r="AI37" s="124" t="n"/>
      <c r="AJ37" s="124" t="n"/>
      <c r="AK37" s="140" t="n"/>
      <c r="AL37" s="140" t="n"/>
      <c r="AM37" s="140" t="n"/>
    </row>
    <row r="38" hidden="1">
      <c r="B38" s="97" t="inlineStr">
        <is>
          <t>Spot Supply</t>
        </is>
      </c>
      <c r="I38" s="124" t="n"/>
      <c r="J38" s="124" t="n"/>
      <c r="K38" s="124" t="n"/>
      <c r="L38" s="124" t="n"/>
      <c r="M38" s="124" t="n"/>
      <c r="N38" s="124" t="n"/>
      <c r="O38" s="124" t="n"/>
      <c r="P38" s="124" t="n"/>
      <c r="Q38" s="124" t="n"/>
      <c r="R38" s="124" t="n"/>
      <c r="S38" s="124" t="n"/>
      <c r="T38" s="124" t="n"/>
      <c r="U38" s="124" t="n"/>
      <c r="V38" s="124" t="n"/>
      <c r="W38" s="124" t="n"/>
      <c r="X38" s="124" t="n"/>
      <c r="Y38" s="124" t="n"/>
      <c r="Z38" s="124" t="n"/>
      <c r="AA38" s="124" t="n"/>
      <c r="AB38" s="124" t="n"/>
      <c r="AC38" s="124" t="n"/>
      <c r="AD38" s="124" t="n"/>
      <c r="AE38" s="124" t="n"/>
      <c r="AF38" s="124" t="n"/>
      <c r="AG38" s="124" t="n"/>
      <c r="AH38" s="124" t="n"/>
      <c r="AI38" s="124" t="n"/>
      <c r="AJ38" s="124" t="n"/>
      <c r="AK38" s="140" t="n"/>
      <c r="AL38" s="140" t="n"/>
      <c r="AM38" s="140" t="n"/>
    </row>
    <row r="39" hidden="1">
      <c r="C39" s="27" t="inlineStr">
        <is>
          <t>Location</t>
        </is>
      </c>
      <c r="D39" s="27" t="inlineStr">
        <is>
          <t>Meter #</t>
        </is>
      </c>
      <c r="I39" s="124" t="n">
        <v>0</v>
      </c>
      <c r="J39" s="124" t="n">
        <v>0</v>
      </c>
      <c r="K39" s="124" t="n">
        <v>0</v>
      </c>
      <c r="L39" s="124" t="n">
        <v>0</v>
      </c>
      <c r="M39" s="124" t="n">
        <v>0</v>
      </c>
      <c r="N39" s="124" t="n">
        <v>0</v>
      </c>
      <c r="O39" s="124" t="n">
        <v>0</v>
      </c>
      <c r="P39" s="124" t="n">
        <v>0</v>
      </c>
      <c r="Q39" s="124" t="n">
        <v>0</v>
      </c>
      <c r="R39" s="124" t="n">
        <v>0</v>
      </c>
      <c r="S39" s="124" t="n">
        <v>0</v>
      </c>
      <c r="T39" s="124" t="n">
        <v>0</v>
      </c>
      <c r="U39" s="124" t="n">
        <v>0</v>
      </c>
      <c r="V39" s="124" t="n">
        <v>0</v>
      </c>
      <c r="W39" s="124" t="n">
        <v>0</v>
      </c>
      <c r="X39" s="124" t="n">
        <v>0</v>
      </c>
      <c r="Y39" s="124" t="n">
        <v>0</v>
      </c>
      <c r="Z39" s="124" t="n">
        <v>0</v>
      </c>
      <c r="AA39" s="124" t="n">
        <v>0</v>
      </c>
      <c r="AB39" s="124" t="n">
        <v>0</v>
      </c>
      <c r="AC39" s="124" t="n">
        <v>0</v>
      </c>
      <c r="AD39" s="124" t="n">
        <v>0</v>
      </c>
      <c r="AE39" s="124" t="n">
        <v>0</v>
      </c>
      <c r="AF39" s="124" t="n">
        <v>0</v>
      </c>
      <c r="AG39" s="124" t="n">
        <v>0</v>
      </c>
      <c r="AH39" s="124" t="n">
        <v>0</v>
      </c>
      <c r="AI39" s="124" t="n">
        <v>0</v>
      </c>
      <c r="AJ39" s="124" t="n">
        <v>0</v>
      </c>
      <c r="AK39" s="140" t="n">
        <v>0</v>
      </c>
      <c r="AL39" s="140" t="n">
        <v>0</v>
      </c>
      <c r="AM39" s="140" t="n">
        <v>0</v>
      </c>
      <c r="AO39" s="125">
        <f>SUM(I39:AN39)</f>
        <v/>
      </c>
      <c r="AP39" s="125">
        <f>SUM(I39:AM39)*E39</f>
        <v/>
      </c>
    </row>
    <row r="40">
      <c r="I40" s="124" t="n"/>
      <c r="J40" s="124" t="n"/>
      <c r="K40" s="124" t="n"/>
      <c r="L40" s="124" t="n"/>
      <c r="M40" s="124" t="n"/>
      <c r="N40" s="124" t="n"/>
      <c r="O40" s="124" t="n"/>
      <c r="P40" s="124" t="n"/>
      <c r="Q40" s="124" t="n"/>
      <c r="R40" s="124" t="n"/>
      <c r="S40" s="124" t="n"/>
      <c r="T40" s="124" t="n"/>
      <c r="U40" s="124" t="n"/>
      <c r="V40" s="124" t="n"/>
      <c r="W40" s="124" t="n"/>
      <c r="X40" s="124" t="n"/>
      <c r="Y40" s="124" t="n"/>
      <c r="Z40" s="124" t="n"/>
      <c r="AA40" s="124" t="n"/>
      <c r="AB40" s="124" t="n"/>
      <c r="AC40" s="124" t="n"/>
      <c r="AD40" s="124" t="n"/>
      <c r="AE40" s="124" t="n"/>
      <c r="AF40" s="124" t="n"/>
      <c r="AG40" s="124" t="n"/>
      <c r="AH40" s="124" t="n"/>
      <c r="AI40" s="124" t="n"/>
      <c r="AJ40" s="124" t="n"/>
      <c r="AK40" s="140" t="n"/>
      <c r="AL40" s="140" t="n"/>
      <c r="AM40" s="140" t="n"/>
    </row>
    <row r="41">
      <c r="I41" s="124" t="n"/>
      <c r="J41" s="128" t="n"/>
      <c r="K41" s="128" t="n"/>
      <c r="L41" s="128" t="n"/>
      <c r="M41" s="128" t="n"/>
      <c r="N41" s="128" t="n"/>
      <c r="O41" s="128" t="n"/>
      <c r="P41" s="128" t="n"/>
      <c r="Q41" s="128" t="n"/>
      <c r="R41" s="128" t="n"/>
      <c r="S41" s="128" t="n"/>
      <c r="T41" s="128" t="n"/>
      <c r="U41" s="128" t="n"/>
      <c r="V41" s="128" t="n"/>
      <c r="W41" s="128" t="n"/>
      <c r="X41" s="128" t="n"/>
      <c r="Y41" s="128" t="n"/>
      <c r="Z41" s="128" t="n"/>
      <c r="AA41" s="128" t="n"/>
      <c r="AB41" s="128" t="n"/>
      <c r="AC41" s="128" t="n"/>
      <c r="AD41" s="128" t="n"/>
      <c r="AE41" s="128" t="n"/>
      <c r="AF41" s="128" t="n"/>
      <c r="AG41" s="128" t="n"/>
      <c r="AH41" s="128" t="n"/>
      <c r="AI41" s="128" t="n"/>
      <c r="AJ41" s="128" t="n"/>
      <c r="AK41" s="139" t="n"/>
      <c r="AL41" s="139" t="n"/>
      <c r="AM41" s="139" t="n"/>
    </row>
    <row r="42">
      <c r="I42" s="124" t="n"/>
      <c r="AK42" s="43" t="n"/>
      <c r="AL42" s="43" t="n"/>
      <c r="AM42" s="43" t="n"/>
    </row>
    <row r="43" customFormat="1" s="91">
      <c r="A43" s="90" t="inlineStr">
        <is>
          <t xml:space="preserve">Transport   </t>
        </is>
      </c>
      <c r="E43" s="93" t="inlineStr">
        <is>
          <t>Price</t>
        </is>
      </c>
      <c r="F43" s="93" t="inlineStr">
        <is>
          <t>Fuel %</t>
        </is>
      </c>
      <c r="I43" s="130" t="n"/>
      <c r="AO43" s="92" t="inlineStr">
        <is>
          <t>Volume</t>
        </is>
      </c>
      <c r="AP43" s="92" t="inlineStr">
        <is>
          <t>$$</t>
        </is>
      </c>
      <c r="AQ43" s="92" t="inlineStr">
        <is>
          <t>Fuel</t>
        </is>
      </c>
    </row>
    <row r="44">
      <c r="A44" s="5" t="n"/>
      <c r="B44" s="56" t="inlineStr">
        <is>
          <t>Lone Star Pipeline  (Transport to [Person_10])     #599575 (Waha) &amp; 609296 ([Person_2])</t>
        </is>
      </c>
      <c r="I44" s="124" t="n"/>
      <c r="AK44" s="43" t="n"/>
      <c r="AL44" s="43" t="n"/>
      <c r="AM44" s="43" t="n"/>
    </row>
    <row r="45">
      <c r="C45" s="27" t="inlineStr">
        <is>
          <t>[Person_6]</t>
        </is>
      </c>
      <c r="D45" s="27" t="inlineStr">
        <is>
          <t>Lone 17128050</t>
        </is>
      </c>
      <c r="E45" s="57" t="n">
        <v>0.1</v>
      </c>
      <c r="F45" s="62" t="n">
        <v>0.01</v>
      </c>
      <c r="I45" s="124">
        <f>I20-I76</f>
        <v/>
      </c>
      <c r="J45" s="124">
        <f>J20-J76</f>
        <v/>
      </c>
      <c r="K45" s="124">
        <f>K20-K76</f>
        <v/>
      </c>
      <c r="L45" s="124">
        <f>L20-L76</f>
        <v/>
      </c>
      <c r="M45" s="124">
        <f>M20-M76</f>
        <v/>
      </c>
      <c r="N45" s="124">
        <f>N20-N76</f>
        <v/>
      </c>
      <c r="O45" s="124">
        <f>O20-O76</f>
        <v/>
      </c>
      <c r="P45" s="124">
        <f>P20-P76</f>
        <v/>
      </c>
      <c r="Q45" s="124">
        <f>Q20-Q76</f>
        <v/>
      </c>
      <c r="R45" s="124">
        <f>R20-R76</f>
        <v/>
      </c>
      <c r="S45" s="124">
        <f>S20-S76</f>
        <v/>
      </c>
      <c r="T45" s="124">
        <f>T20-T76</f>
        <v/>
      </c>
      <c r="U45" s="124">
        <f>U20-U76</f>
        <v/>
      </c>
      <c r="V45" s="124">
        <f>V20-V76</f>
        <v/>
      </c>
      <c r="W45" s="124">
        <f>W20-W76</f>
        <v/>
      </c>
      <c r="X45" s="124">
        <f>X20-X76</f>
        <v/>
      </c>
      <c r="Y45" s="124">
        <f>Y20-Y76</f>
        <v/>
      </c>
      <c r="Z45" s="124">
        <f>Z20-Z76</f>
        <v/>
      </c>
      <c r="AA45" s="124">
        <f>AA20-AA76</f>
        <v/>
      </c>
      <c r="AB45" s="124">
        <f>AB20-AB76</f>
        <v/>
      </c>
      <c r="AC45" s="124">
        <f>AC20-AC76</f>
        <v/>
      </c>
      <c r="AD45" s="124">
        <f>AD20-AD76</f>
        <v/>
      </c>
      <c r="AE45" s="124">
        <f>AE20-AE76</f>
        <v/>
      </c>
      <c r="AF45" s="124">
        <f>AF20-AF76</f>
        <v/>
      </c>
      <c r="AG45" s="124">
        <f>AG20-AG76</f>
        <v/>
      </c>
      <c r="AH45" s="124">
        <f>AH20-AH76</f>
        <v/>
      </c>
      <c r="AI45" s="124">
        <f>AI20-AI76</f>
        <v/>
      </c>
      <c r="AJ45" s="124">
        <f>AJ20-AJ76</f>
        <v/>
      </c>
      <c r="AK45" s="124" t="n">
        <v>0</v>
      </c>
      <c r="AL45" s="124" t="n">
        <v>0</v>
      </c>
      <c r="AM45" s="124" t="n">
        <v>0</v>
      </c>
      <c r="AO45" s="125">
        <f>SUM(I45:AN45)</f>
        <v/>
      </c>
      <c r="AP45" s="17">
        <f>SUM(I45:AM45)*E45</f>
        <v/>
      </c>
      <c r="AQ45" s="125">
        <f>SUM(I45:AM45)*F45</f>
        <v/>
      </c>
    </row>
    <row r="46">
      <c r="C46" s="27" t="inlineStr">
        <is>
          <t>[Person_7]</t>
        </is>
      </c>
      <c r="D46" s="27" t="inlineStr">
        <is>
          <t>Lone 17101700</t>
        </is>
      </c>
      <c r="E46" s="57" t="n">
        <v>0.1</v>
      </c>
      <c r="F46" s="62" t="n">
        <v>0.01</v>
      </c>
      <c r="I46" s="124">
        <f>I21-I77</f>
        <v/>
      </c>
      <c r="J46" s="124">
        <f>J21-J77</f>
        <v/>
      </c>
      <c r="K46" s="124">
        <f>K21-K77</f>
        <v/>
      </c>
      <c r="L46" s="124">
        <f>L21-L77</f>
        <v/>
      </c>
      <c r="M46" s="124">
        <f>M21-M77</f>
        <v/>
      </c>
      <c r="N46" s="124">
        <f>N21-N77</f>
        <v/>
      </c>
      <c r="O46" s="124">
        <f>O21-O77</f>
        <v/>
      </c>
      <c r="P46" s="124">
        <f>P21-P77</f>
        <v/>
      </c>
      <c r="Q46" s="124">
        <f>Q21-Q77</f>
        <v/>
      </c>
      <c r="R46" s="124">
        <f>R21-R77</f>
        <v/>
      </c>
      <c r="S46" s="124">
        <f>S21-S77</f>
        <v/>
      </c>
      <c r="T46" s="124">
        <f>T21-T77</f>
        <v/>
      </c>
      <c r="U46" s="124">
        <f>U21-U77</f>
        <v/>
      </c>
      <c r="V46" s="124">
        <f>V21-V77</f>
        <v/>
      </c>
      <c r="W46" s="124">
        <f>W21-W77</f>
        <v/>
      </c>
      <c r="X46" s="124">
        <f>X21-X77</f>
        <v/>
      </c>
      <c r="Y46" s="124">
        <f>Y21-Y77</f>
        <v/>
      </c>
      <c r="Z46" s="124">
        <f>Z21-Z77</f>
        <v/>
      </c>
      <c r="AA46" s="124">
        <f>AA21-AA77</f>
        <v/>
      </c>
      <c r="AB46" s="124">
        <f>AB21-AB77</f>
        <v/>
      </c>
      <c r="AC46" s="124">
        <f>AC21-AC77</f>
        <v/>
      </c>
      <c r="AD46" s="124">
        <f>AD21-AD77</f>
        <v/>
      </c>
      <c r="AE46" s="124">
        <f>AE21-AE77</f>
        <v/>
      </c>
      <c r="AF46" s="124">
        <f>AF21-AF77</f>
        <v/>
      </c>
      <c r="AG46" s="124">
        <f>AG21-AG77</f>
        <v/>
      </c>
      <c r="AH46" s="124">
        <f>AH21-AH77</f>
        <v/>
      </c>
      <c r="AI46" s="124">
        <f>AI21-AI77</f>
        <v/>
      </c>
      <c r="AJ46" s="124">
        <f>AJ21-AJ77</f>
        <v/>
      </c>
      <c r="AK46" s="124" t="n">
        <v>0</v>
      </c>
      <c r="AL46" s="124" t="n">
        <v>0</v>
      </c>
      <c r="AM46" s="124" t="n">
        <v>0</v>
      </c>
      <c r="AO46" s="125">
        <f>SUM(I46:AN46)</f>
        <v/>
      </c>
      <c r="AP46" s="17">
        <f>SUM(I46:AM46)*E46</f>
        <v/>
      </c>
      <c r="AQ46" s="125">
        <f>SUM(I46:AM46)*F46</f>
        <v/>
      </c>
    </row>
    <row r="47">
      <c r="C47" s="27" t="inlineStr">
        <is>
          <t>[Person_8]</t>
        </is>
      </c>
      <c r="D47" s="27" t="inlineStr">
        <is>
          <t>Lone 17007100</t>
        </is>
      </c>
      <c r="E47" s="57" t="n">
        <v>0.1</v>
      </c>
      <c r="F47" s="62" t="n">
        <v>0.01</v>
      </c>
      <c r="I47" s="124">
        <f>I22-I78</f>
        <v/>
      </c>
      <c r="J47" s="124">
        <f>J22-J78</f>
        <v/>
      </c>
      <c r="K47" s="124">
        <f>K22-K78</f>
        <v/>
      </c>
      <c r="L47" s="124">
        <f>L22-L78</f>
        <v/>
      </c>
      <c r="M47" s="124">
        <f>M22-M78</f>
        <v/>
      </c>
      <c r="N47" s="124">
        <f>N22-N78</f>
        <v/>
      </c>
      <c r="O47" s="124">
        <f>O22-O78</f>
        <v/>
      </c>
      <c r="P47" s="124">
        <f>P22-P78</f>
        <v/>
      </c>
      <c r="Q47" s="124">
        <f>Q22-Q78</f>
        <v/>
      </c>
      <c r="R47" s="124">
        <f>R22-R78</f>
        <v/>
      </c>
      <c r="S47" s="124">
        <f>S22-S78</f>
        <v/>
      </c>
      <c r="T47" s="124">
        <f>T22-T78</f>
        <v/>
      </c>
      <c r="U47" s="124">
        <f>U22-U78</f>
        <v/>
      </c>
      <c r="V47" s="124">
        <f>V22-V78</f>
        <v/>
      </c>
      <c r="W47" s="124">
        <f>W22-W78</f>
        <v/>
      </c>
      <c r="X47" s="124">
        <f>X22-X78</f>
        <v/>
      </c>
      <c r="Y47" s="124">
        <f>Y22-Y78</f>
        <v/>
      </c>
      <c r="Z47" s="124">
        <f>Z22-Z78</f>
        <v/>
      </c>
      <c r="AA47" s="124">
        <f>AA22-AA78</f>
        <v/>
      </c>
      <c r="AB47" s="124">
        <f>AB22-AB78</f>
        <v/>
      </c>
      <c r="AC47" s="124">
        <f>AC22-AC78</f>
        <v/>
      </c>
      <c r="AD47" s="124">
        <f>AD22-AD78</f>
        <v/>
      </c>
      <c r="AE47" s="124">
        <f>AE22-AE78</f>
        <v/>
      </c>
      <c r="AF47" s="124">
        <f>AF22-AF78</f>
        <v/>
      </c>
      <c r="AG47" s="124">
        <f>AG22-AG78</f>
        <v/>
      </c>
      <c r="AH47" s="124">
        <f>AH22-AH78</f>
        <v/>
      </c>
      <c r="AI47" s="124">
        <f>AI22-AI78</f>
        <v/>
      </c>
      <c r="AJ47" s="124">
        <f>AJ22-AJ78</f>
        <v/>
      </c>
      <c r="AK47" s="124" t="n">
        <v>0</v>
      </c>
      <c r="AL47" s="124" t="n">
        <v>0</v>
      </c>
      <c r="AM47" s="124" t="n">
        <v>0</v>
      </c>
      <c r="AO47" s="125">
        <f>SUM(I47:AN47)</f>
        <v/>
      </c>
      <c r="AP47" s="17">
        <f>SUM(I47:AM47)*E47</f>
        <v/>
      </c>
      <c r="AQ47" s="125">
        <f>SUM(I47:AM47)*F47</f>
        <v/>
      </c>
    </row>
    <row r="48">
      <c r="C48" s="27" t="inlineStr">
        <is>
          <t>El Paso (Ilonewa)</t>
        </is>
      </c>
      <c r="D48" s="27" t="inlineStr">
        <is>
          <t>Lone 17054701</t>
        </is>
      </c>
      <c r="E48" s="57" t="n">
        <v>0.1</v>
      </c>
      <c r="F48" s="62" t="n">
        <v>0.01</v>
      </c>
      <c r="I48" s="124">
        <f>I23-I79</f>
        <v/>
      </c>
      <c r="J48" s="124">
        <f>J23-J79</f>
        <v/>
      </c>
      <c r="K48" s="124">
        <f>K23-K79</f>
        <v/>
      </c>
      <c r="L48" s="124">
        <f>L23-L79</f>
        <v/>
      </c>
      <c r="M48" s="124">
        <f>M23-M79</f>
        <v/>
      </c>
      <c r="N48" s="124">
        <f>N23-N79</f>
        <v/>
      </c>
      <c r="O48" s="124">
        <f>O23-O79</f>
        <v/>
      </c>
      <c r="P48" s="124">
        <f>P23-P79</f>
        <v/>
      </c>
      <c r="Q48" s="124">
        <f>Q23-Q79</f>
        <v/>
      </c>
      <c r="R48" s="124">
        <f>R23-R79</f>
        <v/>
      </c>
      <c r="S48" s="124">
        <f>S23-S79</f>
        <v/>
      </c>
      <c r="T48" s="124">
        <f>T23-T79</f>
        <v/>
      </c>
      <c r="U48" s="124">
        <f>U23-U79</f>
        <v/>
      </c>
      <c r="V48" s="124">
        <f>V23-V79</f>
        <v/>
      </c>
      <c r="W48" s="124">
        <f>W23-W79</f>
        <v/>
      </c>
      <c r="X48" s="124">
        <f>X23-X79</f>
        <v/>
      </c>
      <c r="Y48" s="124">
        <f>Y23-Y79</f>
        <v/>
      </c>
      <c r="Z48" s="124">
        <f>Z23-Z79</f>
        <v/>
      </c>
      <c r="AA48" s="124">
        <f>AA23-AA79</f>
        <v/>
      </c>
      <c r="AB48" s="124">
        <f>AB23-AB79</f>
        <v/>
      </c>
      <c r="AC48" s="124">
        <f>AC23-AC79</f>
        <v/>
      </c>
      <c r="AD48" s="124">
        <f>AD23-AD79</f>
        <v/>
      </c>
      <c r="AE48" s="124">
        <f>AE23-AE79</f>
        <v/>
      </c>
      <c r="AF48" s="124">
        <f>AF23-AF79</f>
        <v/>
      </c>
      <c r="AG48" s="124">
        <f>AG23-AG79</f>
        <v/>
      </c>
      <c r="AH48" s="124">
        <f>AH23-AH79</f>
        <v/>
      </c>
      <c r="AI48" s="124">
        <f>AI23-AI79</f>
        <v/>
      </c>
      <c r="AJ48" s="124">
        <f>AJ23-AJ79</f>
        <v/>
      </c>
      <c r="AK48" s="124" t="n">
        <v>0</v>
      </c>
      <c r="AL48" s="124" t="n">
        <v>0</v>
      </c>
      <c r="AM48" s="124" t="n">
        <v>0</v>
      </c>
      <c r="AO48" s="125">
        <f>SUM(I48:AN48)</f>
        <v/>
      </c>
      <c r="AP48" s="17">
        <f>SUM(I48:AM48)*E48</f>
        <v/>
      </c>
      <c r="AQ48" s="125">
        <f>SUM(I48:AM48)*F48</f>
        <v/>
      </c>
    </row>
    <row r="49">
      <c r="C49" s="27" t="inlineStr">
        <is>
          <t>Midcon [Person_2]</t>
        </is>
      </c>
      <c r="D49" s="27" t="inlineStr">
        <is>
          <t>Lone 17640500</t>
        </is>
      </c>
      <c r="E49" s="57" t="n">
        <v>0.08</v>
      </c>
      <c r="F49" s="131" t="n">
        <v>0.005</v>
      </c>
      <c r="I49" s="124">
        <f>I10-I80</f>
        <v/>
      </c>
      <c r="J49" s="124">
        <f>J10-J80</f>
        <v/>
      </c>
      <c r="K49" s="124">
        <f>K10-K80</f>
        <v/>
      </c>
      <c r="L49" s="124">
        <f>L10-L80</f>
        <v/>
      </c>
      <c r="M49" s="124">
        <f>M10-M80</f>
        <v/>
      </c>
      <c r="N49" s="124">
        <f>N10-N80</f>
        <v/>
      </c>
      <c r="O49" s="124">
        <f>O10-O80</f>
        <v/>
      </c>
      <c r="P49" s="124">
        <f>P10-P80</f>
        <v/>
      </c>
      <c r="Q49" s="124">
        <f>Q10-Q80</f>
        <v/>
      </c>
      <c r="R49" s="124">
        <f>R10-R80</f>
        <v/>
      </c>
      <c r="S49" s="124">
        <f>S10-S80</f>
        <v/>
      </c>
      <c r="T49" s="124">
        <f>T10-T80</f>
        <v/>
      </c>
      <c r="U49" s="124">
        <f>U10-U80</f>
        <v/>
      </c>
      <c r="V49" s="124">
        <f>V10-V80</f>
        <v/>
      </c>
      <c r="W49" s="124">
        <f>W10-W80</f>
        <v/>
      </c>
      <c r="X49" s="124">
        <f>X10-X80</f>
        <v/>
      </c>
      <c r="Y49" s="124">
        <f>Y10-Y80</f>
        <v/>
      </c>
      <c r="Z49" s="124">
        <f>Z10-Z80</f>
        <v/>
      </c>
      <c r="AA49" s="124">
        <f>AA10-AA80</f>
        <v/>
      </c>
      <c r="AB49" s="124">
        <f>AB10-AB80</f>
        <v/>
      </c>
      <c r="AC49" s="124">
        <f>AC10-AC80</f>
        <v/>
      </c>
      <c r="AD49" s="124">
        <f>AD10-AD80</f>
        <v/>
      </c>
      <c r="AE49" s="124">
        <f>AE10-AE80</f>
        <v/>
      </c>
      <c r="AF49" s="124">
        <f>AF10-AF80</f>
        <v/>
      </c>
      <c r="AG49" s="124">
        <f>AG10-AG80</f>
        <v/>
      </c>
      <c r="AH49" s="124">
        <f>AH10-AH80</f>
        <v/>
      </c>
      <c r="AI49" s="124">
        <f>AI10-AI80</f>
        <v/>
      </c>
      <c r="AJ49" s="124">
        <f>AJ10-AJ80</f>
        <v/>
      </c>
      <c r="AK49" s="124" t="n">
        <v>0</v>
      </c>
      <c r="AL49" s="124" t="n">
        <v>0</v>
      </c>
      <c r="AM49" s="124" t="n">
        <v>0</v>
      </c>
      <c r="AO49" s="125">
        <f>SUM(I49:AN49)</f>
        <v/>
      </c>
      <c r="AP49" s="17">
        <f>SUM(I49:AM49)*E49</f>
        <v/>
      </c>
      <c r="AQ49" s="125">
        <f>SUM(I49:AM49)*F49</f>
        <v/>
      </c>
    </row>
    <row r="50">
      <c r="C50" s="27" t="inlineStr">
        <is>
          <t>Western Katy</t>
        </is>
      </c>
      <c r="D50" s="27" t="inlineStr">
        <is>
          <t>Lone 17806000</t>
        </is>
      </c>
      <c r="E50" s="57" t="n">
        <v>0.08</v>
      </c>
      <c r="F50" s="131" t="n">
        <v>0.005</v>
      </c>
      <c r="I50" s="124">
        <f>I11-I81</f>
        <v/>
      </c>
      <c r="J50" s="124">
        <f>J11-J81</f>
        <v/>
      </c>
      <c r="K50" s="124">
        <f>K11-K81</f>
        <v/>
      </c>
      <c r="L50" s="124">
        <f>L11-L81</f>
        <v/>
      </c>
      <c r="M50" s="124">
        <f>M11-M81</f>
        <v/>
      </c>
      <c r="N50" s="124">
        <f>N11-N81</f>
        <v/>
      </c>
      <c r="O50" s="124">
        <f>O11-O81</f>
        <v/>
      </c>
      <c r="P50" s="124">
        <f>P11-P81</f>
        <v/>
      </c>
      <c r="Q50" s="124">
        <f>Q11-Q81</f>
        <v/>
      </c>
      <c r="R50" s="124">
        <f>R11-R81</f>
        <v/>
      </c>
      <c r="S50" s="124">
        <f>S11-S81</f>
        <v/>
      </c>
      <c r="T50" s="124">
        <f>T11-T81</f>
        <v/>
      </c>
      <c r="U50" s="124">
        <f>U11-U81</f>
        <v/>
      </c>
      <c r="V50" s="124">
        <f>V11-V81</f>
        <v/>
      </c>
      <c r="W50" s="124">
        <f>W11-W81</f>
        <v/>
      </c>
      <c r="X50" s="124">
        <f>X11-X81</f>
        <v/>
      </c>
      <c r="Y50" s="124">
        <f>Y11-Y81</f>
        <v/>
      </c>
      <c r="Z50" s="124">
        <f>Z11-Z81</f>
        <v/>
      </c>
      <c r="AA50" s="124">
        <f>AA11-AA81</f>
        <v/>
      </c>
      <c r="AB50" s="124">
        <f>AB11-AB81</f>
        <v/>
      </c>
      <c r="AC50" s="124">
        <f>AC11-AC81</f>
        <v/>
      </c>
      <c r="AD50" s="124">
        <f>AD11-AD81</f>
        <v/>
      </c>
      <c r="AE50" s="124">
        <f>AE11-AE81</f>
        <v/>
      </c>
      <c r="AF50" s="124">
        <f>AF11-AF81</f>
        <v/>
      </c>
      <c r="AG50" s="124">
        <f>AG11-AG81</f>
        <v/>
      </c>
      <c r="AH50" s="124">
        <f>AH11-AH81</f>
        <v/>
      </c>
      <c r="AI50" s="124">
        <f>AI11-AI81</f>
        <v/>
      </c>
      <c r="AJ50" s="124">
        <f>AJ11-AJ81</f>
        <v/>
      </c>
      <c r="AK50" s="124" t="n">
        <v>0</v>
      </c>
      <c r="AL50" s="124" t="n">
        <v>0</v>
      </c>
      <c r="AM50" s="124" t="n">
        <v>0</v>
      </c>
      <c r="AO50" s="125">
        <f>SUM(I50:AN50)</f>
        <v/>
      </c>
      <c r="AP50" s="17">
        <f>SUM(I50:AM50)*E50</f>
        <v/>
      </c>
      <c r="AQ50" s="125">
        <f>SUM(I50:AM50)*F50</f>
        <v/>
      </c>
    </row>
    <row r="51">
      <c r="C51" s="27" t="inlineStr">
        <is>
          <t>[Person_3]</t>
        </is>
      </c>
      <c r="D51" s="27" t="inlineStr">
        <is>
          <t>Lone 17120110</t>
        </is>
      </c>
      <c r="E51" s="57" t="n">
        <v>0.1</v>
      </c>
      <c r="F51" s="62" t="n">
        <v>0.01</v>
      </c>
      <c r="I51" s="124">
        <f>I12+I24-I82</f>
        <v/>
      </c>
      <c r="J51" s="124">
        <f>J12+J24-J82</f>
        <v/>
      </c>
      <c r="K51" s="124">
        <f>K12+K24-K82</f>
        <v/>
      </c>
      <c r="L51" s="124">
        <f>L12+L24-L82</f>
        <v/>
      </c>
      <c r="M51" s="124">
        <f>M12+M24-M82</f>
        <v/>
      </c>
      <c r="N51" s="124">
        <f>N12+N24-N82</f>
        <v/>
      </c>
      <c r="O51" s="124">
        <f>O12+O24-O82</f>
        <v/>
      </c>
      <c r="P51" s="124">
        <f>P12+P24-P82</f>
        <v/>
      </c>
      <c r="Q51" s="124">
        <f>Q12+Q24-Q82</f>
        <v/>
      </c>
      <c r="R51" s="124">
        <f>R12+R24-R82</f>
        <v/>
      </c>
      <c r="S51" s="124">
        <f>S12+S24-S82</f>
        <v/>
      </c>
      <c r="T51" s="124">
        <f>T12+T24-T82</f>
        <v/>
      </c>
      <c r="U51" s="124">
        <f>U12+U24-U82</f>
        <v/>
      </c>
      <c r="V51" s="124">
        <f>V12+V24-V82</f>
        <v/>
      </c>
      <c r="W51" s="124">
        <f>W12+W24-W82</f>
        <v/>
      </c>
      <c r="X51" s="124">
        <f>X12+X24-X82</f>
        <v/>
      </c>
      <c r="Y51" s="124">
        <f>Y12+Y24-Y82</f>
        <v/>
      </c>
      <c r="Z51" s="124">
        <f>Z12+Z24-Z82</f>
        <v/>
      </c>
      <c r="AA51" s="124">
        <f>AA12+AA24-AA82</f>
        <v/>
      </c>
      <c r="AB51" s="124">
        <f>AB12+AB24-AB82</f>
        <v/>
      </c>
      <c r="AC51" s="124">
        <f>AC12+AC24-AC82</f>
        <v/>
      </c>
      <c r="AD51" s="124">
        <f>AD12+AD24-AD82</f>
        <v/>
      </c>
      <c r="AE51" s="124">
        <f>AE12+AE24-AE82</f>
        <v/>
      </c>
      <c r="AF51" s="124">
        <f>AF12+AF24-AF82</f>
        <v/>
      </c>
      <c r="AG51" s="124">
        <f>AG12+AG24-AG82</f>
        <v/>
      </c>
      <c r="AH51" s="124">
        <f>AH12+AH24-AH82</f>
        <v/>
      </c>
      <c r="AI51" s="124">
        <f>AI12+AI24-AI82</f>
        <v/>
      </c>
      <c r="AJ51" s="124">
        <f>AJ12+AJ24-AJ82</f>
        <v/>
      </c>
      <c r="AK51" s="124" t="n">
        <v>0</v>
      </c>
      <c r="AL51" s="124" t="n">
        <v>0</v>
      </c>
      <c r="AM51" s="124" t="n">
        <v>0</v>
      </c>
      <c r="AO51" s="125">
        <f>SUM(I51:AN51)</f>
        <v/>
      </c>
      <c r="AP51" s="17">
        <f>SUM(I51:AM51)*E51</f>
        <v/>
      </c>
      <c r="AQ51" s="125">
        <f>SUM(I51:AM51)*F51</f>
        <v/>
      </c>
    </row>
    <row r="52">
      <c r="C52" s="27" t="inlineStr">
        <is>
          <t>Range Sterling</t>
        </is>
      </c>
      <c r="D52" s="27" t="inlineStr">
        <is>
          <t>Lone 17143600</t>
        </is>
      </c>
      <c r="E52" s="57" t="n">
        <v>0.1</v>
      </c>
      <c r="F52" s="62" t="n">
        <v>0.01</v>
      </c>
      <c r="I52" s="124">
        <f>I13+I25-I83</f>
        <v/>
      </c>
      <c r="J52" s="124">
        <f>J13+J25-J83</f>
        <v/>
      </c>
      <c r="K52" s="124">
        <f>K13+K25-K83</f>
        <v/>
      </c>
      <c r="L52" s="124">
        <f>L13+L25-L83</f>
        <v/>
      </c>
      <c r="M52" s="124">
        <f>M13+M25-M83</f>
        <v/>
      </c>
      <c r="N52" s="124">
        <f>N13+N25-N83</f>
        <v/>
      </c>
      <c r="O52" s="124">
        <f>O13+O25-O83</f>
        <v/>
      </c>
      <c r="P52" s="124">
        <f>P13+P25-P83</f>
        <v/>
      </c>
      <c r="Q52" s="124">
        <f>Q13+Q25-Q83</f>
        <v/>
      </c>
      <c r="R52" s="124">
        <f>R13+R25-R83</f>
        <v/>
      </c>
      <c r="S52" s="124">
        <f>S13+S25-S83</f>
        <v/>
      </c>
      <c r="T52" s="124">
        <f>T13+T25-T83</f>
        <v/>
      </c>
      <c r="U52" s="124">
        <f>U13+U25-U83</f>
        <v/>
      </c>
      <c r="V52" s="124">
        <f>V13+V25-V83</f>
        <v/>
      </c>
      <c r="W52" s="124">
        <f>W13+W25-W83</f>
        <v/>
      </c>
      <c r="X52" s="124">
        <f>X13+X25-X83</f>
        <v/>
      </c>
      <c r="Y52" s="124">
        <f>Y13+Y25-Y83</f>
        <v/>
      </c>
      <c r="Z52" s="124">
        <f>Z13+Z25-Z83</f>
        <v/>
      </c>
      <c r="AA52" s="124">
        <f>AA13+AA25-AA83</f>
        <v/>
      </c>
      <c r="AB52" s="124">
        <f>AB13+AB25-AB83</f>
        <v/>
      </c>
      <c r="AC52" s="124">
        <f>AC13+AC25-AC83</f>
        <v/>
      </c>
      <c r="AD52" s="124">
        <f>AD13+AD25-AD83</f>
        <v/>
      </c>
      <c r="AE52" s="124">
        <f>AE13+AE25-AE83</f>
        <v/>
      </c>
      <c r="AF52" s="124">
        <f>AF13+AF25-AF83</f>
        <v/>
      </c>
      <c r="AG52" s="124">
        <f>AG13+AG25-AG83</f>
        <v/>
      </c>
      <c r="AH52" s="124">
        <f>AH13+AH25-AH83</f>
        <v/>
      </c>
      <c r="AI52" s="124">
        <f>AI13+AI25-AI83</f>
        <v/>
      </c>
      <c r="AJ52" s="124">
        <f>AJ13+AJ25-AJ83</f>
        <v/>
      </c>
      <c r="AK52" s="124" t="n">
        <v>0</v>
      </c>
      <c r="AL52" s="124" t="n">
        <v>0</v>
      </c>
      <c r="AM52" s="124" t="n">
        <v>0</v>
      </c>
      <c r="AO52" s="125">
        <f>SUM(I52:AN52)</f>
        <v/>
      </c>
      <c r="AP52" s="17">
        <f>SUM(I52:AM52)*E52</f>
        <v/>
      </c>
      <c r="AQ52" s="125">
        <f>SUM(I52:AM52)*F52</f>
        <v/>
      </c>
    </row>
    <row r="53">
      <c r="C53" s="27" t="inlineStr">
        <is>
          <t>Conoco Sterling</t>
        </is>
      </c>
      <c r="D53" s="27" t="inlineStr">
        <is>
          <t>Lone 17195450</t>
        </is>
      </c>
      <c r="E53" s="57" t="n">
        <v>0.1</v>
      </c>
      <c r="F53" s="62" t="n">
        <v>0.01</v>
      </c>
      <c r="I53" s="124">
        <f>I14+I26-I84</f>
        <v/>
      </c>
      <c r="J53" s="124">
        <f>J14+J26-J84</f>
        <v/>
      </c>
      <c r="K53" s="124">
        <f>K14+K26-K84</f>
        <v/>
      </c>
      <c r="L53" s="124">
        <f>L14+L26-L84</f>
        <v/>
      </c>
      <c r="M53" s="124">
        <f>M14+M26-M84</f>
        <v/>
      </c>
      <c r="N53" s="124">
        <f>N14+N26-N84</f>
        <v/>
      </c>
      <c r="O53" s="124">
        <f>O14+O26-O84</f>
        <v/>
      </c>
      <c r="P53" s="124">
        <f>P14+P26-P84</f>
        <v/>
      </c>
      <c r="Q53" s="124">
        <f>Q14+Q26-Q84</f>
        <v/>
      </c>
      <c r="R53" s="124">
        <f>R14+R26-R84</f>
        <v/>
      </c>
      <c r="S53" s="124">
        <f>S14+S26-S84</f>
        <v/>
      </c>
      <c r="T53" s="124">
        <f>T14+T26-T84</f>
        <v/>
      </c>
      <c r="U53" s="124">
        <f>U14+U26-U84</f>
        <v/>
      </c>
      <c r="V53" s="124">
        <f>V14+V26-V84</f>
        <v/>
      </c>
      <c r="W53" s="124">
        <f>W14+W26-W84</f>
        <v/>
      </c>
      <c r="X53" s="124">
        <f>X14+X26-X84</f>
        <v/>
      </c>
      <c r="Y53" s="124">
        <f>Y14+Y26-Y84</f>
        <v/>
      </c>
      <c r="Z53" s="124">
        <f>Z14+Z26-Z84</f>
        <v/>
      </c>
      <c r="AA53" s="124">
        <f>AA14+AA26-AA84</f>
        <v/>
      </c>
      <c r="AB53" s="124">
        <f>AB14+AB26-AB84</f>
        <v/>
      </c>
      <c r="AC53" s="124">
        <f>AC14+AC26-AC84</f>
        <v/>
      </c>
      <c r="AD53" s="124">
        <f>AD14+AD26-AD84</f>
        <v/>
      </c>
      <c r="AE53" s="124">
        <f>AE14+AE26-AE84</f>
        <v/>
      </c>
      <c r="AF53" s="124">
        <f>AF14+AF26-AF84</f>
        <v/>
      </c>
      <c r="AG53" s="124">
        <f>AG14+AG26-AG84</f>
        <v/>
      </c>
      <c r="AH53" s="124">
        <f>AH14+AH26-AH84</f>
        <v/>
      </c>
      <c r="AI53" s="124">
        <f>AI14+AI26-AI84</f>
        <v/>
      </c>
      <c r="AJ53" s="124">
        <f>AJ14+AJ26-AJ84</f>
        <v/>
      </c>
      <c r="AK53" s="124" t="n">
        <v>0</v>
      </c>
      <c r="AL53" s="124" t="n">
        <v>0</v>
      </c>
      <c r="AM53" s="124" t="n">
        <v>0</v>
      </c>
      <c r="AO53" s="125">
        <f>SUM(I53:AN53)</f>
        <v/>
      </c>
      <c r="AP53" s="17">
        <f>SUM(I53:AM53)*E53</f>
        <v/>
      </c>
      <c r="AQ53" s="125">
        <f>SUM(I53:AM53)*F53</f>
        <v/>
      </c>
    </row>
    <row r="54">
      <c r="C54" s="27" t="inlineStr">
        <is>
          <t>Oasis</t>
        </is>
      </c>
      <c r="D54" s="27" t="inlineStr">
        <is>
          <t>Lone 17300000</t>
        </is>
      </c>
      <c r="E54" s="57" t="n">
        <v>0.1</v>
      </c>
      <c r="F54" s="62" t="n">
        <v>0.01</v>
      </c>
      <c r="I54" s="124">
        <f>I27-I85</f>
        <v/>
      </c>
      <c r="J54" s="124">
        <f>J27-J85</f>
        <v/>
      </c>
      <c r="K54" s="124">
        <f>K27-K85</f>
        <v/>
      </c>
      <c r="L54" s="124">
        <f>L27-L85</f>
        <v/>
      </c>
      <c r="M54" s="124">
        <f>M27-M85</f>
        <v/>
      </c>
      <c r="N54" s="124">
        <f>N27-N85</f>
        <v/>
      </c>
      <c r="O54" s="124">
        <f>O27-O85</f>
        <v/>
      </c>
      <c r="P54" s="124">
        <f>P27-P85</f>
        <v/>
      </c>
      <c r="Q54" s="124">
        <f>Q27-Q85</f>
        <v/>
      </c>
      <c r="R54" s="124">
        <f>R27-R85</f>
        <v/>
      </c>
      <c r="S54" s="124">
        <f>S27-S85</f>
        <v/>
      </c>
      <c r="T54" s="124">
        <f>T27-T85</f>
        <v/>
      </c>
      <c r="U54" s="124">
        <f>U27-U85</f>
        <v/>
      </c>
      <c r="V54" s="124">
        <f>V27-V85</f>
        <v/>
      </c>
      <c r="W54" s="124">
        <f>W27-W85</f>
        <v/>
      </c>
      <c r="X54" s="124">
        <f>X27-X85</f>
        <v/>
      </c>
      <c r="Y54" s="124">
        <f>Y27-Y85</f>
        <v/>
      </c>
      <c r="Z54" s="124">
        <f>Z27-Z85</f>
        <v/>
      </c>
      <c r="AA54" s="124">
        <f>AA27-AA85</f>
        <v/>
      </c>
      <c r="AB54" s="124">
        <f>AB27-AB85</f>
        <v/>
      </c>
      <c r="AC54" s="124">
        <f>AC27-AC85</f>
        <v/>
      </c>
      <c r="AD54" s="124">
        <f>AD27-AD85</f>
        <v/>
      </c>
      <c r="AE54" s="124">
        <f>AE27-AE85</f>
        <v/>
      </c>
      <c r="AF54" s="124">
        <f>AF27-AF85</f>
        <v/>
      </c>
      <c r="AG54" s="124">
        <f>AG27-AG85</f>
        <v/>
      </c>
      <c r="AH54" s="124">
        <f>AH27-AH85</f>
        <v/>
      </c>
      <c r="AI54" s="124">
        <f>AI27-AI85</f>
        <v/>
      </c>
      <c r="AJ54" s="124">
        <f>AJ27-AJ85</f>
        <v/>
      </c>
      <c r="AK54" s="124" t="n">
        <v>0</v>
      </c>
      <c r="AL54" s="124" t="n">
        <v>0</v>
      </c>
      <c r="AM54" s="124" t="n">
        <v>0</v>
      </c>
      <c r="AO54" s="125">
        <f>SUM(I54:AN54)</f>
        <v/>
      </c>
      <c r="AP54" s="17">
        <f>SUM(I54:AM54)*E54</f>
        <v/>
      </c>
      <c r="AQ54" s="125">
        <f>SUM(I54:AM54)*F54</f>
        <v/>
      </c>
    </row>
    <row r="55">
      <c r="C55" s="27" t="inlineStr">
        <is>
          <t>[Person_9]</t>
        </is>
      </c>
      <c r="D55" s="27" t="inlineStr">
        <is>
          <t>Lone 17433500</t>
        </is>
      </c>
      <c r="E55" s="57" t="n">
        <v>0.1</v>
      </c>
      <c r="F55" s="62" t="n">
        <v>0.01</v>
      </c>
      <c r="I55" s="124">
        <f>I28-I86</f>
        <v/>
      </c>
      <c r="J55" s="124">
        <f>J28-J86</f>
        <v/>
      </c>
      <c r="K55" s="124">
        <f>K28-K86</f>
        <v/>
      </c>
      <c r="L55" s="124">
        <f>L28-L86</f>
        <v/>
      </c>
      <c r="M55" s="124">
        <f>M28-M86</f>
        <v/>
      </c>
      <c r="N55" s="124">
        <f>N28-N86</f>
        <v/>
      </c>
      <c r="O55" s="124">
        <f>O28-O86</f>
        <v/>
      </c>
      <c r="P55" s="124">
        <f>P28-P86</f>
        <v/>
      </c>
      <c r="Q55" s="124">
        <f>Q28-Q86</f>
        <v/>
      </c>
      <c r="R55" s="124">
        <f>R28-R86</f>
        <v/>
      </c>
      <c r="S55" s="124">
        <f>S28-S86</f>
        <v/>
      </c>
      <c r="T55" s="124">
        <f>T28-T86</f>
        <v/>
      </c>
      <c r="U55" s="124">
        <f>U28-U86</f>
        <v/>
      </c>
      <c r="V55" s="124">
        <f>V28-V86</f>
        <v/>
      </c>
      <c r="W55" s="124">
        <f>W28-W86</f>
        <v/>
      </c>
      <c r="X55" s="124">
        <f>X28-X86</f>
        <v/>
      </c>
      <c r="Y55" s="124">
        <f>Y28-Y86</f>
        <v/>
      </c>
      <c r="Z55" s="124">
        <f>Z28-Z86</f>
        <v/>
      </c>
      <c r="AA55" s="124">
        <f>AA28-AA86</f>
        <v/>
      </c>
      <c r="AB55" s="124">
        <f>AB28-AB86</f>
        <v/>
      </c>
      <c r="AC55" s="124">
        <f>AC28-AC86</f>
        <v/>
      </c>
      <c r="AD55" s="124">
        <f>AD28-AD86</f>
        <v/>
      </c>
      <c r="AE55" s="124">
        <f>AE28-AE86</f>
        <v/>
      </c>
      <c r="AF55" s="124">
        <f>AF28-AF86</f>
        <v/>
      </c>
      <c r="AG55" s="124">
        <f>AG28-AG86</f>
        <v/>
      </c>
      <c r="AH55" s="124">
        <f>AH28-AH86</f>
        <v/>
      </c>
      <c r="AI55" s="124">
        <f>AI28-AI86</f>
        <v/>
      </c>
      <c r="AJ55" s="124">
        <f>AJ28-AJ86</f>
        <v/>
      </c>
      <c r="AK55" s="124" t="n">
        <v>0</v>
      </c>
      <c r="AL55" s="124" t="n">
        <v>0</v>
      </c>
      <c r="AM55" s="124" t="n">
        <v>0</v>
      </c>
      <c r="AO55" s="125">
        <f>SUM(I55:AN55)</f>
        <v/>
      </c>
      <c r="AP55" s="17">
        <f>SUM(I55:AM55)*E55</f>
        <v/>
      </c>
      <c r="AQ55" s="125">
        <f>SUM(I55:AM55)*F55</f>
        <v/>
      </c>
    </row>
    <row r="56">
      <c r="C56" s="27" t="inlineStr">
        <is>
          <t>TW</t>
        </is>
      </c>
      <c r="D56" s="27" t="inlineStr">
        <is>
          <t>Lone 18000600</t>
        </is>
      </c>
      <c r="E56" s="57" t="n">
        <v>0.1</v>
      </c>
      <c r="F56" s="62" t="n">
        <v>0.01</v>
      </c>
      <c r="I56" s="124">
        <f>I29-I87</f>
        <v/>
      </c>
      <c r="J56" s="124">
        <f>J29-J87</f>
        <v/>
      </c>
      <c r="K56" s="124">
        <f>K29-K87</f>
        <v/>
      </c>
      <c r="L56" s="124">
        <f>L29-L87</f>
        <v/>
      </c>
      <c r="M56" s="124">
        <f>M29-M87</f>
        <v/>
      </c>
      <c r="N56" s="124">
        <f>N29-N87</f>
        <v/>
      </c>
      <c r="O56" s="124">
        <f>O29-O87</f>
        <v/>
      </c>
      <c r="P56" s="124">
        <f>P29-P87</f>
        <v/>
      </c>
      <c r="Q56" s="124">
        <f>Q29-Q87</f>
        <v/>
      </c>
      <c r="R56" s="124">
        <f>R29-R87</f>
        <v/>
      </c>
      <c r="S56" s="124">
        <f>S29-S87</f>
        <v/>
      </c>
      <c r="T56" s="124">
        <f>T29-T87</f>
        <v/>
      </c>
      <c r="U56" s="124">
        <f>U29-U87</f>
        <v/>
      </c>
      <c r="V56" s="124">
        <f>V29-V87</f>
        <v/>
      </c>
      <c r="W56" s="124">
        <f>W29-W87</f>
        <v/>
      </c>
      <c r="X56" s="124">
        <f>X29-X87</f>
        <v/>
      </c>
      <c r="Y56" s="124">
        <f>Y29-Y87</f>
        <v/>
      </c>
      <c r="Z56" s="124">
        <f>Z29-Z87</f>
        <v/>
      </c>
      <c r="AA56" s="124">
        <f>AA29-AA87</f>
        <v/>
      </c>
      <c r="AB56" s="124">
        <f>AB29-AB87</f>
        <v/>
      </c>
      <c r="AC56" s="124">
        <f>AC29-AC87</f>
        <v/>
      </c>
      <c r="AD56" s="124">
        <f>AD29-AD87</f>
        <v/>
      </c>
      <c r="AE56" s="124">
        <f>AE29-AE87</f>
        <v/>
      </c>
      <c r="AF56" s="124">
        <f>AF29-AF87</f>
        <v/>
      </c>
      <c r="AG56" s="124">
        <f>AG29-AG87</f>
        <v/>
      </c>
      <c r="AH56" s="124">
        <f>AH29-AH87</f>
        <v/>
      </c>
      <c r="AI56" s="124">
        <f>AI29-AI87</f>
        <v/>
      </c>
      <c r="AJ56" s="124">
        <f>AJ29-AJ87</f>
        <v/>
      </c>
      <c r="AK56" s="124" t="n">
        <v>0</v>
      </c>
      <c r="AL56" s="124" t="n">
        <v>0</v>
      </c>
      <c r="AM56" s="124" t="n">
        <v>0</v>
      </c>
      <c r="AO56" s="125">
        <f>SUM(I56:AN56)</f>
        <v/>
      </c>
      <c r="AP56" s="17">
        <f>SUM(I56:AM56)*E56</f>
        <v/>
      </c>
      <c r="AQ56" s="125">
        <f>SUM(I56:AM56)*F56</f>
        <v/>
      </c>
    </row>
    <row r="57">
      <c r="C57" s="27" t="inlineStr">
        <is>
          <t>[Person_4]</t>
        </is>
      </c>
      <c r="D57" s="27" t="inlineStr">
        <is>
          <t>Lone 17674904</t>
        </is>
      </c>
      <c r="E57" s="57" t="n">
        <v>0.1</v>
      </c>
      <c r="F57" s="62" t="n">
        <v>0.01</v>
      </c>
      <c r="I57" s="124">
        <f>I15+I30-I88</f>
        <v/>
      </c>
      <c r="J57" s="124">
        <f>J15+J30-J88</f>
        <v/>
      </c>
      <c r="K57" s="124">
        <f>K15+K30-K88</f>
        <v/>
      </c>
      <c r="L57" s="124">
        <f>L15+L30-L88</f>
        <v/>
      </c>
      <c r="M57" s="124">
        <f>M15+M30-M88</f>
        <v/>
      </c>
      <c r="N57" s="124">
        <f>N15+N30-N88</f>
        <v/>
      </c>
      <c r="O57" s="124">
        <f>O15+O30-O88</f>
        <v/>
      </c>
      <c r="P57" s="124">
        <f>P15+P30-P88</f>
        <v/>
      </c>
      <c r="Q57" s="124">
        <f>Q15+Q30-Q88</f>
        <v/>
      </c>
      <c r="R57" s="124">
        <f>R15+R30-R88</f>
        <v/>
      </c>
      <c r="S57" s="124">
        <f>S15+S30-S88</f>
        <v/>
      </c>
      <c r="T57" s="124">
        <f>T15+T30-T88</f>
        <v/>
      </c>
      <c r="U57" s="124">
        <f>U15+U30-U88</f>
        <v/>
      </c>
      <c r="V57" s="124">
        <f>V15+V30-V88</f>
        <v/>
      </c>
      <c r="W57" s="124">
        <f>W15+W30-W88</f>
        <v/>
      </c>
      <c r="X57" s="124">
        <f>X15+X30-X88</f>
        <v/>
      </c>
      <c r="Y57" s="124">
        <f>Y15+Y30-Y88</f>
        <v/>
      </c>
      <c r="Z57" s="124">
        <f>Z15+Z30-Z88</f>
        <v/>
      </c>
      <c r="AA57" s="124">
        <f>AA15+AA30-AA88</f>
        <v/>
      </c>
      <c r="AB57" s="124">
        <f>AB15+AB30-AB88</f>
        <v/>
      </c>
      <c r="AC57" s="124">
        <f>AC15+AC30-AC88</f>
        <v/>
      </c>
      <c r="AD57" s="124">
        <f>AD15+AD30-AD88</f>
        <v/>
      </c>
      <c r="AE57" s="124">
        <f>AE15+AE30-AE88</f>
        <v/>
      </c>
      <c r="AF57" s="124">
        <f>AF15+AF30-AF88</f>
        <v/>
      </c>
      <c r="AG57" s="124">
        <f>AG15+AG30-AG88</f>
        <v/>
      </c>
      <c r="AH57" s="124">
        <f>AH15+AH30-AH88</f>
        <v/>
      </c>
      <c r="AI57" s="124">
        <f>AI15+AI30-AI88</f>
        <v/>
      </c>
      <c r="AJ57" s="124">
        <f>AJ15+AJ30-AJ88</f>
        <v/>
      </c>
      <c r="AK57" s="124" t="n">
        <v>0</v>
      </c>
      <c r="AL57" s="124" t="n">
        <v>0</v>
      </c>
      <c r="AM57" s="124" t="n">
        <v>0</v>
      </c>
      <c r="AO57" s="125">
        <f>SUM(I57:AN57)</f>
        <v/>
      </c>
      <c r="AP57" s="17">
        <f>SUM(I57:AM57)*E57</f>
        <v/>
      </c>
      <c r="AQ57" s="125">
        <f>SUM(I57:AM57)*F57</f>
        <v/>
      </c>
    </row>
    <row r="58">
      <c r="C58" s="27" t="inlineStr">
        <is>
          <t>Richardson Mivida</t>
        </is>
      </c>
      <c r="D58" s="27" t="inlineStr">
        <is>
          <t>Lone 18005400</t>
        </is>
      </c>
      <c r="E58" s="57" t="n">
        <v>0.1</v>
      </c>
      <c r="F58" s="62" t="n">
        <v>0.01</v>
      </c>
      <c r="I58" s="124">
        <f>I16+I31-I89</f>
        <v/>
      </c>
      <c r="J58" s="124">
        <f>J16+J31-J89</f>
        <v/>
      </c>
      <c r="K58" s="124">
        <f>K16+K31-K89</f>
        <v/>
      </c>
      <c r="L58" s="124">
        <f>L16+L31-L89</f>
        <v/>
      </c>
      <c r="M58" s="124">
        <f>M16+M31-M89</f>
        <v/>
      </c>
      <c r="N58" s="124">
        <f>N16+N31-N89</f>
        <v/>
      </c>
      <c r="O58" s="124">
        <f>O16+O31-O89</f>
        <v/>
      </c>
      <c r="P58" s="124">
        <f>P16+P31-P89</f>
        <v/>
      </c>
      <c r="Q58" s="124">
        <f>Q16+Q31-Q89</f>
        <v/>
      </c>
      <c r="R58" s="124">
        <f>R16+R31-R89</f>
        <v/>
      </c>
      <c r="S58" s="124">
        <f>S16+S31-S89</f>
        <v/>
      </c>
      <c r="T58" s="124">
        <f>T16+T31-T89</f>
        <v/>
      </c>
      <c r="U58" s="124">
        <f>U16+U31-U89</f>
        <v/>
      </c>
      <c r="V58" s="124">
        <f>V16+V31-V89</f>
        <v/>
      </c>
      <c r="W58" s="124">
        <f>W16+W31-W89</f>
        <v/>
      </c>
      <c r="X58" s="124">
        <f>X16+X31-X89</f>
        <v/>
      </c>
      <c r="Y58" s="124">
        <f>Y16+Y31-Y89</f>
        <v/>
      </c>
      <c r="Z58" s="124">
        <f>Z16+Z31-Z89</f>
        <v/>
      </c>
      <c r="AA58" s="124">
        <f>AA16+AA31-AA89</f>
        <v/>
      </c>
      <c r="AB58" s="124">
        <f>AB16+AB31-AB89</f>
        <v/>
      </c>
      <c r="AC58" s="124">
        <f>AC16+AC31-AC89</f>
        <v/>
      </c>
      <c r="AD58" s="124">
        <f>AD16+AD31-AD89</f>
        <v/>
      </c>
      <c r="AE58" s="124">
        <f>AE16+AE31-AE89</f>
        <v/>
      </c>
      <c r="AF58" s="124">
        <f>AF16+AF31-AF89</f>
        <v/>
      </c>
      <c r="AG58" s="124">
        <f>AG16+AG31-AG89</f>
        <v/>
      </c>
      <c r="AH58" s="124">
        <f>AH16+AH31-AH89</f>
        <v/>
      </c>
      <c r="AI58" s="124">
        <f>AI16+AI31-AI89</f>
        <v/>
      </c>
      <c r="AJ58" s="124">
        <f>AJ16+AJ31-AJ89</f>
        <v/>
      </c>
      <c r="AK58" s="124" t="n">
        <v>0</v>
      </c>
      <c r="AL58" s="124" t="n">
        <v>0</v>
      </c>
      <c r="AM58" s="124" t="n">
        <v>0</v>
      </c>
      <c r="AO58" s="125">
        <f>SUM(I58:AN58)</f>
        <v/>
      </c>
      <c r="AP58" s="17">
        <f>SUM(I58:AM58)*E58</f>
        <v/>
      </c>
      <c r="AQ58" s="125">
        <f>SUM(I58:AM58)*F58</f>
        <v/>
      </c>
    </row>
    <row r="59">
      <c r="C59" s="27" t="inlineStr">
        <is>
          <t>Duke Pegasus</t>
        </is>
      </c>
      <c r="D59" s="27" t="inlineStr">
        <is>
          <t>Lone 17979600</t>
        </is>
      </c>
      <c r="E59" s="57" t="n">
        <v>0.1</v>
      </c>
      <c r="F59" s="62" t="n">
        <v>0.01</v>
      </c>
      <c r="I59" s="125">
        <f>I32-I90</f>
        <v/>
      </c>
      <c r="J59" s="125">
        <f>J32-J90</f>
        <v/>
      </c>
      <c r="K59" s="125">
        <f>K32-K90</f>
        <v/>
      </c>
      <c r="L59" s="125">
        <f>L32-L90</f>
        <v/>
      </c>
      <c r="M59" s="125">
        <f>M32-M90</f>
        <v/>
      </c>
      <c r="N59" s="125">
        <f>N32-N90</f>
        <v/>
      </c>
      <c r="O59" s="125">
        <f>O32-O90</f>
        <v/>
      </c>
      <c r="P59" s="125">
        <f>P32-P90</f>
        <v/>
      </c>
      <c r="Q59" s="125">
        <f>Q32-Q90</f>
        <v/>
      </c>
      <c r="R59" s="125">
        <f>R32-R90</f>
        <v/>
      </c>
      <c r="S59" s="125">
        <f>S32-S90</f>
        <v/>
      </c>
      <c r="T59" s="125">
        <f>T32-T90</f>
        <v/>
      </c>
      <c r="U59" s="125">
        <f>U32-U90</f>
        <v/>
      </c>
      <c r="V59" s="125">
        <f>V32-V90</f>
        <v/>
      </c>
      <c r="W59" s="125">
        <f>W32-W90</f>
        <v/>
      </c>
      <c r="X59" s="125">
        <f>X32-X90</f>
        <v/>
      </c>
      <c r="Y59" s="125">
        <f>Y32-Y90</f>
        <v/>
      </c>
      <c r="Z59" s="125">
        <f>Z32-Z90</f>
        <v/>
      </c>
      <c r="AA59" s="125">
        <f>AA32-AA90</f>
        <v/>
      </c>
      <c r="AB59" s="125">
        <f>AB32-AB90</f>
        <v/>
      </c>
      <c r="AC59" s="125">
        <f>AC32-AC90</f>
        <v/>
      </c>
      <c r="AD59" s="125">
        <f>AD32-AD90</f>
        <v/>
      </c>
      <c r="AE59" s="125">
        <f>AE32-AE90</f>
        <v/>
      </c>
      <c r="AF59" s="125">
        <f>AF32-AF90</f>
        <v/>
      </c>
      <c r="AG59" s="125">
        <f>AG32-AG90</f>
        <v/>
      </c>
      <c r="AH59" s="125">
        <f>AH32-AH90</f>
        <v/>
      </c>
      <c r="AI59" s="125">
        <f>AI32-AI90</f>
        <v/>
      </c>
      <c r="AJ59" s="125">
        <f>AJ32-AJ90</f>
        <v/>
      </c>
      <c r="AK59" s="124" t="n">
        <v>0</v>
      </c>
      <c r="AL59" s="124" t="n">
        <v>0</v>
      </c>
      <c r="AM59" s="124" t="n">
        <v>0</v>
      </c>
      <c r="AO59" s="125">
        <f>SUM(I59:AN59)</f>
        <v/>
      </c>
      <c r="AP59" s="17">
        <f>SUM(I59:AM59)*E59</f>
        <v/>
      </c>
      <c r="AQ59" s="125">
        <f>SUM(I59:AM59)*F59</f>
        <v/>
      </c>
    </row>
    <row r="60">
      <c r="C60" s="27" t="inlineStr">
        <is>
          <t>Payback</t>
        </is>
      </c>
      <c r="D60" s="27" t="inlineStr">
        <is>
          <t>Various</t>
        </is>
      </c>
      <c r="E60" s="57" t="n"/>
      <c r="F60" s="62" t="n">
        <v>0.01</v>
      </c>
      <c r="I60" s="127" t="n">
        <v>0</v>
      </c>
      <c r="J60" s="127" t="n">
        <v>0</v>
      </c>
      <c r="K60" s="127" t="n">
        <v>0</v>
      </c>
      <c r="L60" s="127" t="n">
        <v>0</v>
      </c>
      <c r="M60" s="127" t="n">
        <v>0</v>
      </c>
      <c r="N60" s="127" t="n">
        <v>0</v>
      </c>
      <c r="O60" s="127" t="n">
        <v>0</v>
      </c>
      <c r="P60" s="127" t="n">
        <v>0</v>
      </c>
      <c r="Q60" s="127" t="n">
        <v>0</v>
      </c>
      <c r="R60" s="127" t="n">
        <v>0</v>
      </c>
      <c r="S60" s="127" t="n">
        <v>0</v>
      </c>
      <c r="T60" s="127" t="n">
        <v>0</v>
      </c>
      <c r="U60" s="127" t="n">
        <v>0</v>
      </c>
      <c r="V60" s="127" t="n">
        <v>0</v>
      </c>
      <c r="W60" s="127" t="n">
        <v>0</v>
      </c>
      <c r="X60" s="127" t="n">
        <v>0</v>
      </c>
      <c r="Y60" s="127" t="n">
        <v>0</v>
      </c>
      <c r="Z60" s="127" t="n">
        <v>0</v>
      </c>
      <c r="AA60" s="127" t="n">
        <v>0</v>
      </c>
      <c r="AB60" s="127" t="n">
        <v>0</v>
      </c>
      <c r="AC60" s="127" t="n">
        <v>0</v>
      </c>
      <c r="AD60" s="127" t="n">
        <v>0</v>
      </c>
      <c r="AE60" s="127" t="n">
        <v>0</v>
      </c>
      <c r="AF60" s="127" t="n">
        <v>0</v>
      </c>
      <c r="AG60" s="127" t="n">
        <v>0</v>
      </c>
      <c r="AH60" s="127" t="n">
        <v>0</v>
      </c>
      <c r="AI60" s="127" t="n">
        <v>0</v>
      </c>
      <c r="AJ60" s="127" t="n">
        <v>0</v>
      </c>
      <c r="AK60" s="126" t="n">
        <v>0</v>
      </c>
      <c r="AL60" s="126" t="n">
        <v>0</v>
      </c>
      <c r="AM60" s="126" t="n">
        <v>0</v>
      </c>
      <c r="AO60" s="127">
        <f>SUM(I60:AN60)</f>
        <v/>
      </c>
      <c r="AP60" s="66">
        <f>SUM(I60:AM60)*E60</f>
        <v/>
      </c>
      <c r="AQ60" s="127">
        <f>SUM(I60:AM60)*F60</f>
        <v/>
      </c>
    </row>
    <row r="61">
      <c r="I61" s="129">
        <f>SUM(I45:I60)</f>
        <v/>
      </c>
      <c r="J61" s="129">
        <f>SUM(J45:J60)</f>
        <v/>
      </c>
      <c r="K61" s="129">
        <f>SUM(K45:K60)</f>
        <v/>
      </c>
      <c r="L61" s="129">
        <f>SUM(L45:L60)</f>
        <v/>
      </c>
      <c r="M61" s="129">
        <f>SUM(M45:M60)</f>
        <v/>
      </c>
      <c r="N61" s="129">
        <f>SUM(N45:N60)</f>
        <v/>
      </c>
      <c r="O61" s="129">
        <f>SUM(O45:O60)</f>
        <v/>
      </c>
      <c r="P61" s="129">
        <f>SUM(P45:P60)</f>
        <v/>
      </c>
      <c r="Q61" s="129">
        <f>SUM(Q45:Q60)</f>
        <v/>
      </c>
      <c r="R61" s="129">
        <f>SUM(R45:R60)</f>
        <v/>
      </c>
      <c r="S61" s="129">
        <f>SUM(S45:S60)</f>
        <v/>
      </c>
      <c r="T61" s="129">
        <f>SUM(T45:T60)</f>
        <v/>
      </c>
      <c r="U61" s="129">
        <f>SUM(U45:U60)</f>
        <v/>
      </c>
      <c r="V61" s="129">
        <f>SUM(V45:V60)</f>
        <v/>
      </c>
      <c r="W61" s="129">
        <f>SUM(W45:W60)</f>
        <v/>
      </c>
      <c r="X61" s="129">
        <f>SUM(X45:X60)</f>
        <v/>
      </c>
      <c r="Y61" s="129">
        <f>SUM(Y45:Y60)</f>
        <v/>
      </c>
      <c r="Z61" s="129">
        <f>SUM(Z45:Z60)</f>
        <v/>
      </c>
      <c r="AA61" s="129">
        <f>SUM(AA45:AA60)</f>
        <v/>
      </c>
      <c r="AB61" s="129">
        <f>SUM(AB45:AB60)</f>
        <v/>
      </c>
      <c r="AC61" s="129">
        <f>SUM(AC45:AC60)</f>
        <v/>
      </c>
      <c r="AD61" s="129">
        <f>SUM(AD45:AD60)</f>
        <v/>
      </c>
      <c r="AE61" s="129">
        <f>SUM(AE45:AE60)</f>
        <v/>
      </c>
      <c r="AF61" s="129">
        <f>SUM(AF45:AF60)</f>
        <v/>
      </c>
      <c r="AG61" s="129">
        <f>SUM(AG45:AG60)</f>
        <v/>
      </c>
      <c r="AH61" s="129">
        <f>SUM(AH45:AH60)</f>
        <v/>
      </c>
      <c r="AI61" s="129">
        <f>SUM(AI45:AI60)</f>
        <v/>
      </c>
      <c r="AJ61" s="129">
        <f>SUM(AJ45:AJ60)</f>
        <v/>
      </c>
      <c r="AK61" s="141">
        <f>SUM(AK45:AK60)</f>
        <v/>
      </c>
      <c r="AL61" s="141">
        <f>SUM(AL45:AL60)</f>
        <v/>
      </c>
      <c r="AM61" s="141">
        <f>SUM(AM45:AM60)</f>
        <v/>
      </c>
      <c r="AO61" s="129">
        <f>SUM(AO45:AO60)</f>
        <v/>
      </c>
      <c r="AP61" s="21">
        <f>SUM(AP45:AP60)</f>
        <v/>
      </c>
      <c r="AQ61" s="129">
        <f>SUM(AQ45:AQ60)</f>
        <v/>
      </c>
    </row>
    <row r="62">
      <c r="I62" s="129" t="n"/>
      <c r="J62" s="129" t="n"/>
      <c r="K62" s="129" t="n"/>
      <c r="L62" s="129" t="n"/>
      <c r="M62" s="129" t="n"/>
      <c r="N62" s="129" t="n"/>
      <c r="O62" s="129" t="n"/>
      <c r="P62" s="129" t="n"/>
      <c r="Q62" s="129" t="n"/>
      <c r="R62" s="129" t="n"/>
      <c r="S62" s="129" t="n"/>
      <c r="T62" s="129" t="n"/>
      <c r="U62" s="129" t="n"/>
      <c r="V62" s="129" t="n"/>
      <c r="W62" s="129" t="n"/>
      <c r="X62" s="129" t="n"/>
      <c r="Y62" s="129" t="n"/>
      <c r="Z62" s="129" t="n"/>
      <c r="AA62" s="129" t="n"/>
      <c r="AB62" s="129" t="n"/>
      <c r="AC62" s="129" t="n"/>
      <c r="AD62" s="129" t="n"/>
      <c r="AE62" s="129" t="n"/>
      <c r="AF62" s="129" t="n"/>
      <c r="AG62" s="129" t="n"/>
      <c r="AH62" s="129" t="n"/>
      <c r="AI62" s="129" t="n"/>
      <c r="AJ62" s="129" t="n"/>
      <c r="AK62" s="141" t="n"/>
      <c r="AL62" s="141" t="n"/>
      <c r="AM62" s="141" t="n"/>
    </row>
    <row r="63" hidden="1">
      <c r="B63" s="97" t="inlineStr">
        <is>
          <t>Other Transports</t>
        </is>
      </c>
      <c r="I63" s="129" t="n"/>
      <c r="J63" s="129" t="n"/>
      <c r="K63" s="129" t="n"/>
      <c r="L63" s="129" t="n"/>
      <c r="M63" s="129" t="n"/>
      <c r="N63" s="129" t="n"/>
      <c r="O63" s="129" t="n"/>
      <c r="P63" s="129" t="n"/>
      <c r="Q63" s="129" t="n"/>
      <c r="R63" s="129" t="n"/>
      <c r="S63" s="129" t="n"/>
      <c r="T63" s="129" t="n"/>
      <c r="U63" s="129" t="n"/>
      <c r="V63" s="129" t="n"/>
      <c r="W63" s="129" t="n"/>
      <c r="X63" s="129" t="n"/>
      <c r="Y63" s="129" t="n"/>
      <c r="Z63" s="129" t="n"/>
      <c r="AA63" s="129" t="n"/>
      <c r="AB63" s="129" t="n"/>
      <c r="AC63" s="129" t="n"/>
      <c r="AD63" s="129" t="n"/>
      <c r="AE63" s="129" t="n"/>
      <c r="AF63" s="129" t="n"/>
      <c r="AG63" s="129" t="n"/>
      <c r="AH63" s="129" t="n"/>
      <c r="AI63" s="129" t="n"/>
      <c r="AJ63" s="129" t="n"/>
      <c r="AK63" s="141" t="n"/>
      <c r="AL63" s="141" t="n"/>
      <c r="AM63" s="141" t="n"/>
    </row>
    <row r="64" hidden="1">
      <c r="C64" s="27" t="inlineStr">
        <is>
          <t>Location</t>
        </is>
      </c>
      <c r="D64" s="27" t="inlineStr">
        <is>
          <t>Meter #</t>
        </is>
      </c>
      <c r="I64" s="125" t="n">
        <v>0</v>
      </c>
      <c r="J64" s="125" t="n">
        <v>0</v>
      </c>
      <c r="K64" s="125" t="n">
        <v>0</v>
      </c>
      <c r="L64" s="125" t="n">
        <v>0</v>
      </c>
      <c r="M64" s="125" t="n">
        <v>0</v>
      </c>
      <c r="N64" s="125" t="n">
        <v>0</v>
      </c>
      <c r="O64" s="125" t="n">
        <v>0</v>
      </c>
      <c r="P64" s="125" t="n">
        <v>0</v>
      </c>
      <c r="Q64" s="125" t="n">
        <v>0</v>
      </c>
      <c r="R64" s="125" t="n">
        <v>0</v>
      </c>
      <c r="S64" s="125" t="n">
        <v>0</v>
      </c>
      <c r="T64" s="125" t="n">
        <v>0</v>
      </c>
      <c r="U64" s="125" t="n">
        <v>0</v>
      </c>
      <c r="V64" s="125" t="n">
        <v>0</v>
      </c>
      <c r="W64" s="125" t="n">
        <v>0</v>
      </c>
      <c r="X64" s="125" t="n">
        <v>0</v>
      </c>
      <c r="Y64" s="125" t="n">
        <v>0</v>
      </c>
      <c r="Z64" s="125" t="n">
        <v>0</v>
      </c>
      <c r="AA64" s="125" t="n">
        <v>0</v>
      </c>
      <c r="AB64" s="125" t="n">
        <v>0</v>
      </c>
      <c r="AC64" s="125" t="n">
        <v>0</v>
      </c>
      <c r="AD64" s="125" t="n">
        <v>0</v>
      </c>
      <c r="AE64" s="125" t="n">
        <v>0</v>
      </c>
      <c r="AF64" s="125" t="n">
        <v>0</v>
      </c>
      <c r="AG64" s="125" t="n">
        <v>0</v>
      </c>
      <c r="AH64" s="125" t="n">
        <v>0</v>
      </c>
      <c r="AI64" s="125" t="n">
        <v>0</v>
      </c>
      <c r="AJ64" s="125" t="n">
        <v>0</v>
      </c>
      <c r="AK64" s="137" t="n">
        <v>0</v>
      </c>
      <c r="AL64" s="137" t="n">
        <v>0</v>
      </c>
      <c r="AM64" s="137" t="n">
        <v>0</v>
      </c>
      <c r="AO64" s="125">
        <f>SUM(I64:AN64)</f>
        <v/>
      </c>
      <c r="AP64" s="17">
        <f>SUM(I64:AM64)*E64</f>
        <v/>
      </c>
    </row>
    <row r="65" hidden="1">
      <c r="I65" s="125" t="n"/>
      <c r="J65" s="125" t="n"/>
      <c r="K65" s="125" t="n"/>
      <c r="L65" s="125" t="n"/>
      <c r="M65" s="125" t="n"/>
      <c r="N65" s="125" t="n"/>
      <c r="O65" s="125" t="n"/>
      <c r="P65" s="125" t="n"/>
      <c r="Q65" s="125" t="n"/>
      <c r="R65" s="125" t="n"/>
      <c r="S65" s="125" t="n"/>
      <c r="T65" s="125" t="n"/>
      <c r="U65" s="125" t="n"/>
      <c r="V65" s="125" t="n"/>
      <c r="W65" s="125" t="n"/>
      <c r="X65" s="125" t="n"/>
      <c r="Y65" s="125" t="n"/>
      <c r="Z65" s="125" t="n"/>
      <c r="AA65" s="125" t="n"/>
      <c r="AB65" s="125" t="n"/>
      <c r="AC65" s="125" t="n"/>
      <c r="AD65" s="125" t="n"/>
      <c r="AE65" s="125" t="n"/>
      <c r="AF65" s="125" t="n"/>
      <c r="AG65" s="125" t="n"/>
      <c r="AH65" s="125" t="n"/>
      <c r="AI65" s="125" t="n"/>
      <c r="AJ65" s="125" t="n"/>
      <c r="AK65" s="137" t="n"/>
      <c r="AL65" s="137" t="n"/>
      <c r="AM65" s="137" t="n"/>
    </row>
    <row r="66" hidden="1">
      <c r="B66" s="97" t="inlineStr">
        <is>
          <t>Other Transports</t>
        </is>
      </c>
      <c r="I66" s="125" t="n"/>
      <c r="J66" s="125" t="n"/>
      <c r="K66" s="125" t="n"/>
      <c r="L66" s="125" t="n"/>
      <c r="M66" s="125" t="n"/>
      <c r="N66" s="125" t="n"/>
      <c r="O66" s="125" t="n"/>
      <c r="P66" s="125" t="n"/>
      <c r="Q66" s="125" t="n"/>
      <c r="R66" s="125" t="n"/>
      <c r="S66" s="125" t="n"/>
      <c r="T66" s="125" t="n"/>
      <c r="U66" s="125" t="n"/>
      <c r="V66" s="125" t="n"/>
      <c r="W66" s="125" t="n"/>
      <c r="X66" s="125" t="n"/>
      <c r="Y66" s="125" t="n"/>
      <c r="Z66" s="125" t="n"/>
      <c r="AA66" s="125" t="n"/>
      <c r="AB66" s="125" t="n"/>
      <c r="AC66" s="125" t="n"/>
      <c r="AD66" s="125" t="n"/>
      <c r="AE66" s="125" t="n"/>
      <c r="AF66" s="125" t="n"/>
      <c r="AG66" s="125" t="n"/>
      <c r="AH66" s="125" t="n"/>
      <c r="AI66" s="125" t="n"/>
      <c r="AJ66" s="125" t="n"/>
      <c r="AK66" s="137" t="n"/>
      <c r="AL66" s="137" t="n"/>
      <c r="AM66" s="137" t="n"/>
    </row>
    <row r="67" hidden="1">
      <c r="C67" s="27" t="inlineStr">
        <is>
          <t>Location</t>
        </is>
      </c>
      <c r="D67" s="27" t="inlineStr">
        <is>
          <t>Meter #</t>
        </is>
      </c>
      <c r="I67" s="125" t="n">
        <v>0</v>
      </c>
      <c r="J67" s="125" t="n">
        <v>0</v>
      </c>
      <c r="K67" s="125" t="n">
        <v>0</v>
      </c>
      <c r="L67" s="125" t="n">
        <v>0</v>
      </c>
      <c r="M67" s="125" t="n">
        <v>0</v>
      </c>
      <c r="N67" s="125" t="n">
        <v>0</v>
      </c>
      <c r="O67" s="125" t="n">
        <v>0</v>
      </c>
      <c r="P67" s="125" t="n">
        <v>0</v>
      </c>
      <c r="Q67" s="125" t="n">
        <v>0</v>
      </c>
      <c r="R67" s="125" t="n">
        <v>0</v>
      </c>
      <c r="S67" s="125" t="n">
        <v>0</v>
      </c>
      <c r="T67" s="125" t="n">
        <v>0</v>
      </c>
      <c r="U67" s="125" t="n">
        <v>0</v>
      </c>
      <c r="V67" s="125" t="n">
        <v>0</v>
      </c>
      <c r="W67" s="125" t="n">
        <v>0</v>
      </c>
      <c r="X67" s="125" t="n">
        <v>0</v>
      </c>
      <c r="Y67" s="125" t="n">
        <v>0</v>
      </c>
      <c r="Z67" s="125" t="n">
        <v>0</v>
      </c>
      <c r="AA67" s="125" t="n">
        <v>0</v>
      </c>
      <c r="AB67" s="125" t="n">
        <v>0</v>
      </c>
      <c r="AC67" s="125" t="n">
        <v>0</v>
      </c>
      <c r="AD67" s="125" t="n">
        <v>0</v>
      </c>
      <c r="AE67" s="125" t="n">
        <v>0</v>
      </c>
      <c r="AF67" s="125" t="n">
        <v>0</v>
      </c>
      <c r="AG67" s="125" t="n">
        <v>0</v>
      </c>
      <c r="AH67" s="125" t="n">
        <v>0</v>
      </c>
      <c r="AI67" s="125" t="n">
        <v>0</v>
      </c>
      <c r="AJ67" s="125" t="n">
        <v>0</v>
      </c>
      <c r="AK67" s="137" t="n">
        <v>0</v>
      </c>
      <c r="AL67" s="137" t="n">
        <v>0</v>
      </c>
      <c r="AM67" s="137" t="n">
        <v>0</v>
      </c>
      <c r="AO67" s="125">
        <f>SUM(I67:AN67)</f>
        <v/>
      </c>
      <c r="AP67" s="17">
        <f>SUM(I67:AM67)*E67</f>
        <v/>
      </c>
    </row>
    <row r="68">
      <c r="I68" s="125" t="n"/>
      <c r="J68" s="129" t="n"/>
      <c r="K68" s="129" t="n"/>
      <c r="L68" s="129" t="n"/>
      <c r="M68" s="129" t="n"/>
      <c r="N68" s="129" t="n"/>
      <c r="O68" s="129" t="n"/>
      <c r="P68" s="129" t="n"/>
      <c r="Q68" s="129" t="n"/>
      <c r="R68" s="129" t="n"/>
      <c r="S68" s="129" t="n"/>
      <c r="T68" s="129" t="n"/>
      <c r="U68" s="129" t="n"/>
      <c r="V68" s="129" t="n"/>
      <c r="W68" s="129" t="n"/>
      <c r="X68" s="129" t="n"/>
      <c r="Y68" s="129" t="n"/>
      <c r="Z68" s="129" t="n"/>
      <c r="AA68" s="129" t="n"/>
      <c r="AB68" s="129" t="n"/>
      <c r="AC68" s="129" t="n"/>
      <c r="AD68" s="129" t="n"/>
      <c r="AE68" s="129" t="n"/>
      <c r="AF68" s="129" t="n"/>
      <c r="AG68" s="129" t="n"/>
      <c r="AH68" s="129" t="n"/>
      <c r="AI68" s="129" t="n"/>
      <c r="AJ68" s="129" t="n"/>
      <c r="AK68" s="141" t="n"/>
      <c r="AL68" s="141" t="n"/>
      <c r="AM68" s="141" t="n"/>
    </row>
    <row r="69">
      <c r="I69" s="125" t="n"/>
      <c r="J69" s="129" t="n"/>
      <c r="K69" s="129" t="n"/>
      <c r="L69" s="129" t="n"/>
      <c r="M69" s="129" t="n"/>
      <c r="N69" s="129" t="n"/>
      <c r="O69" s="129" t="n"/>
      <c r="P69" s="129" t="n"/>
      <c r="Q69" s="129" t="n"/>
      <c r="R69" s="129" t="n"/>
      <c r="S69" s="129" t="n"/>
      <c r="T69" s="129" t="n"/>
      <c r="U69" s="129" t="n"/>
      <c r="V69" s="129" t="n"/>
      <c r="W69" s="129" t="n"/>
      <c r="X69" s="129" t="n"/>
      <c r="Y69" s="129" t="n"/>
      <c r="Z69" s="129" t="n"/>
      <c r="AA69" s="129" t="n"/>
      <c r="AB69" s="129" t="n"/>
      <c r="AC69" s="129" t="n"/>
      <c r="AD69" s="129" t="n"/>
      <c r="AE69" s="129" t="n"/>
      <c r="AF69" s="129" t="n"/>
      <c r="AG69" s="129" t="n"/>
      <c r="AH69" s="129" t="n"/>
      <c r="AI69" s="129" t="n"/>
      <c r="AJ69" s="129" t="n"/>
      <c r="AK69" s="141" t="n"/>
      <c r="AL69" s="141" t="n"/>
      <c r="AM69" s="141" t="n"/>
    </row>
    <row r="70">
      <c r="AK70" s="43" t="n"/>
      <c r="AL70" s="43" t="n"/>
      <c r="AM70" s="43" t="n"/>
    </row>
    <row r="71" customFormat="1" s="91">
      <c r="A71" s="90" t="inlineStr">
        <is>
          <t>Sales</t>
        </is>
      </c>
      <c r="B71" s="90" t="n"/>
      <c r="E71" s="91" t="inlineStr">
        <is>
          <t>Price</t>
        </is>
      </c>
      <c r="G71" s="91" t="inlineStr">
        <is>
          <t>Agency Fee</t>
        </is>
      </c>
      <c r="AO71" s="92" t="inlineStr">
        <is>
          <t>Volume</t>
        </is>
      </c>
      <c r="AP71" s="92" t="inlineStr">
        <is>
          <t>$$</t>
        </is>
      </c>
    </row>
    <row r="72">
      <c r="A72" s="5" t="n"/>
      <c r="B72" s="56" t="inlineStr">
        <is>
          <t>Tenaska IV     #384258  &amp;  529856 ([Person_12])</t>
        </is>
      </c>
      <c r="AK72" s="43" t="n"/>
      <c r="AL72" s="43" t="n"/>
      <c r="AM72" s="43" t="n"/>
    </row>
    <row r="73">
      <c r="C73" s="27" t="inlineStr">
        <is>
          <t>[Person_10]</t>
        </is>
      </c>
      <c r="D73" s="27" t="inlineStr">
        <is>
          <t>Lone 25000200</t>
        </is>
      </c>
      <c r="G73" s="27" t="n">
        <v>0.04</v>
      </c>
      <c r="I73" s="125">
        <f>I61-(I45*$F45+I46*$F46+I47*$F47+I48*$F48+I49*$F49+I51*$F51+I52*$F52+I53*$F53+I54*$F54+I55*$F55+I56*$F56+I57*$F57+I58*$F58+I59*$F59+I50*$F50)-I60*$F60-I91-I94-I97-I100-I103+I91</f>
        <v/>
      </c>
      <c r="J73" s="125">
        <f>J61-(J45*$F45+J46*$F46+J47*$F47+J48*$F48+J49*$F49+J51*$F51+J52*$F52+J53*$F53+J54*$F54+J55*$F55+J56*$F56+J57*$F57+J58*$F58+J59*$F59+J50*$F50)-J60*$F60-J91-J94-J97-J100-J103+J91</f>
        <v/>
      </c>
      <c r="K73" s="125">
        <f>K61-(K45*$F45+K46*$F46+K47*$F47+K48*$F48+K49*$F49+K51*$F51+K52*$F52+K53*$F53+K54*$F54+K55*$F55+K56*$F56+K57*$F57+K58*$F58+K59*$F59+K50*$F50)-K60*$F60-K91-K94-K97-K100-K103+K91</f>
        <v/>
      </c>
      <c r="L73" s="125">
        <f>L61-(L45*$F45+L46*$F46+L47*$F47+L48*$F48+L49*$F49+L51*$F51+L52*$F52+L53*$F53+L54*$F54+L55*$F55+L56*$F56+L57*$F57+L58*$F58+L59*$F59+L50*$F50)-L60*$F60-L91-L94-L97-L100-L103+L91</f>
        <v/>
      </c>
      <c r="M73" s="125">
        <f>M61-(M45*$F45+M46*$F46+M47*$F47+M48*$F48+M49*$F49+M51*$F51+M52*$F52+M53*$F53+M54*$F54+M55*$F55+M56*$F56+M57*$F57+M58*$F58+M59*$F59+M50*$F50)-M60*$F60-M91-M94-M97-M100-M103+M91</f>
        <v/>
      </c>
      <c r="N73" s="125">
        <f>N61-(N45*$F45+N46*$F46+N47*$F47+N48*$F48+N49*$F49+N51*$F51+N52*$F52+N53*$F53+N54*$F54+N55*$F55+N56*$F56+N57*$F57+N58*$F58+N59*$F59+N50*$F50)-N60*$F60-N91-N94-N97-N100-N103+N91</f>
        <v/>
      </c>
      <c r="O73" s="125">
        <f>O61-(O45*$F45+O46*$F46+O47*$F47+O48*$F48+O49*$F49+O51*$F51+O52*$F52+O53*$F53+O54*$F54+O55*$F55+O56*$F56+O57*$F57+O58*$F58+O59*$F59+O50*$F50)-O60*$F60-O91-O94-O97-O100-O103+O91</f>
        <v/>
      </c>
      <c r="P73" s="125">
        <f>P61-(P45*$F45+P46*$F46+P47*$F47+P48*$F48+P49*$F49+P51*$F51+P52*$F52+P53*$F53+P54*$F54+P55*$F55+P56*$F56+P57*$F57+P58*$F58+P59*$F59+P50*$F50)-P60*$F60-P91-P94-P97-P100-P103+P91</f>
        <v/>
      </c>
      <c r="Q73" s="125">
        <f>Q61-(Q45*$F45+Q46*$F46+Q47*$F47+Q48*$F48+Q49*$F49+Q51*$F51+Q52*$F52+Q53*$F53+Q54*$F54+Q55*$F55+Q56*$F56+Q57*$F57+Q58*$F58+Q59*$F59+Q50*$F50)-Q60*$F60-Q91-Q94-Q97-Q100-Q103+Q91</f>
        <v/>
      </c>
      <c r="R73" s="125">
        <f>R61-(R45*$F45+R46*$F46+R47*$F47+R48*$F48+R49*$F49+R51*$F51+R52*$F52+R53*$F53+R54*$F54+R55*$F55+R56*$F56+R57*$F57+R58*$F58+R59*$F59+R50*$F50)-R60*$F60-R91-R94-R97-R100-R103+R91</f>
        <v/>
      </c>
      <c r="S73" s="125">
        <f>S61-(S45*$F45+S46*$F46+S47*$F47+S48*$F48+S49*$F49+S51*$F51+S52*$F52+S53*$F53+S54*$F54+S55*$F55+S56*$F56+S57*$F57+S58*$F58+S59*$F59+S50*$F50)-S60*$F60-S91-S94-S97-S100-S103+S91</f>
        <v/>
      </c>
      <c r="T73" s="125">
        <f>T61-(T45*$F45+T46*$F46+T47*$F47+T48*$F48+T49*$F49+T51*$F51+T52*$F52+T53*$F53+T54*$F54+T55*$F55+T56*$F56+T57*$F57+T58*$F58+T59*$F59+T50*$F50)-T60*$F60-T91-T94-T97-T100-T103+T91</f>
        <v/>
      </c>
      <c r="U73" s="125">
        <f>U61-(U45*$F45+U46*$F46+U47*$F47+U48*$F48+U49*$F49+U51*$F51+U52*$F52+U53*$F53+U54*$F54+U55*$F55+U56*$F56+U57*$F57+U58*$F58+U59*$F59+U50*$F50)-U60*$F60-U91-U94-U97-U100-U103+U91</f>
        <v/>
      </c>
      <c r="V73" s="125">
        <f>V61-(V45*$F45+V46*$F46+V47*$F47+V48*$F48+V49*$F49+V51*$F51+V52*$F52+V53*$F53+V54*$F54+V55*$F55+V56*$F56+V57*$F57+V58*$F58+V59*$F59+V50*$F50)-V60*$F60-V91-V94-V97-V100-V103+V91</f>
        <v/>
      </c>
      <c r="W73" s="125">
        <f>W61-(W45*$F45+W46*$F46+W47*$F47+W48*$F48+W49*$F49+W51*$F51+W52*$F52+W53*$F53+W54*$F54+W55*$F55+W56*$F56+W57*$F57+W58*$F58+W59*$F59+W50*$F50)-W60*$F60-W91-W94-W97-W100-W103+W91</f>
        <v/>
      </c>
      <c r="X73" s="125">
        <f>X61-(X45*$F45+X46*$F46+X47*$F47+X48*$F48+X49*$F49+X51*$F51+X52*$F52+X53*$F53+X54*$F54+X55*$F55+X56*$F56+X57*$F57+X58*$F58+X59*$F59+X50*$F50)-X60*$F60-X91-X94-X97-X100-X103+X91</f>
        <v/>
      </c>
      <c r="Y73" s="125">
        <f>Y61-(Y45*$F45+Y46*$F46+Y47*$F47+Y48*$F48+Y49*$F49+Y51*$F51+Y52*$F52+Y53*$F53+Y54*$F54+Y55*$F55+Y56*$F56+Y57*$F57+Y58*$F58+Y59*$F59+Y50*$F50)-Y60*$F60-Y91-Y94-Y97-Y100-Y103+Y91</f>
        <v/>
      </c>
      <c r="Z73" s="125">
        <f>Z61-(Z45*$F45+Z46*$F46+Z47*$F47+Z48*$F48+Z49*$F49+Z51*$F51+Z52*$F52+Z53*$F53+Z54*$F54+Z55*$F55+Z56*$F56+Z57*$F57+Z58*$F58+Z59*$F59+Z50*$F50)-Z60*$F60-Z91-Z94-Z97-Z100-Z103+Z91</f>
        <v/>
      </c>
      <c r="AA73" s="125">
        <f>AA61-(AA45*$F45+AA46*$F46+AA47*$F47+AA48*$F48+AA49*$F49+AA51*$F51+AA52*$F52+AA53*$F53+AA54*$F54+AA55*$F55+AA56*$F56+AA57*$F57+AA58*$F58+AA59*$F59+AA50*$F50)-AA60*$F60-AA91-AA94-AA97-AA100-AA103+AA91</f>
        <v/>
      </c>
      <c r="AB73" s="125">
        <f>AB61-(AB45*$F45+AB46*$F46+AB47*$F47+AB48*$F48+AB49*$F49+AB51*$F51+AB52*$F52+AB53*$F53+AB54*$F54+AB55*$F55+AB56*$F56+AB57*$F57+AB58*$F58+AB59*$F59+AB50*$F50)-AB60*$F60-AB91-AB94-AB97-AB100-AB103+AB91</f>
        <v/>
      </c>
      <c r="AC73" s="125">
        <f>AC61-(AC45*$F45+AC46*$F46+AC47*$F47+AC48*$F48+AC49*$F49+AC51*$F51+AC52*$F52+AC53*$F53+AC54*$F54+AC55*$F55+AC56*$F56+AC57*$F57+AC58*$F58+AC59*$F59+AC50*$F50)-AC60*$F60-AC91-AC94-AC97-AC100-AC103+AC91</f>
        <v/>
      </c>
      <c r="AD73" s="125">
        <f>AD61-(AD45*$F45+AD46*$F46+AD47*$F47+AD48*$F48+AD49*$F49+AD51*$F51+AD52*$F52+AD53*$F53+AD54*$F54+AD55*$F55+AD56*$F56+AD57*$F57+AD58*$F58+AD59*$F59+AD50*$F50)-AD60*$F60-AD91-AD94-AD97-AD100-AD103+AD91</f>
        <v/>
      </c>
      <c r="AE73" s="125">
        <f>AE61-(AE45*$F45+AE46*$F46+AE47*$F47+AE48*$F48+AE49*$F49+AE51*$F51+AE52*$F52+AE53*$F53+AE54*$F54+AE55*$F55+AE56*$F56+AE57*$F57+AE58*$F58+AE59*$F59+AE50*$F50)-AE60*$F60-AE91-AE94-AE97-AE100-AE103+AE91</f>
        <v/>
      </c>
      <c r="AF73" s="125">
        <f>AF61-(AF45*$F45+AF46*$F46+AF47*$F47+AF48*$F48+AF49*$F49+AF51*$F51+AF52*$F52+AF53*$F53+AF54*$F54+AF55*$F55+AF56*$F56+AF57*$F57+AF58*$F58+AF59*$F59+AF50*$F50)-AF60*$F60-AF91-AF94-AF97-AF100-AF103+AF91</f>
        <v/>
      </c>
      <c r="AG73" s="125">
        <f>AG61-(AG45*$F45+AG46*$F46+AG47*$F47+AG48*$F48+AG49*$F49+AG51*$F51+AG52*$F52+AG53*$F53+AG54*$F54+AG55*$F55+AG56*$F56+AG57*$F57+AG58*$F58+AG59*$F59+AG50*$F50)-AG60*$F60-AG91-AG94-AG97-AG100-AG103+AG91</f>
        <v/>
      </c>
      <c r="AH73" s="125">
        <f>AH61-(AH45*$F45+AH46*$F46+AH47*$F47+AH48*$F48+AH49*$F49+AH51*$F51+AH52*$F52+AH53*$F53+AH54*$F54+AH55*$F55+AH56*$F56+AH57*$F57+AH58*$F58+AH59*$F59+AH50*$F50)-AH60*$F60-AH91-AH94-AH97-AH100-AH103+AH91</f>
        <v/>
      </c>
      <c r="AI73" s="125">
        <f>AI61-(AI45*$F45+AI46*$F46+AI47*$F47+AI48*$F48+AI49*$F49+AI51*$F51+AI52*$F52+AI53*$F53+AI54*$F54+AI55*$F55+AI56*$F56+AI57*$F57+AI58*$F58+AI59*$F59+AI50*$F50)-AI60*$F60-AI91-AI94-AI97-AI100-AI103+AI91</f>
        <v/>
      </c>
      <c r="AJ73" s="125">
        <f>AJ61-(AJ45*$F45+AJ46*$F46+AJ47*$F47+AJ48*$F48+AJ49*$F49+AJ51*$F51+AJ52*$F52+AJ53*$F53+AJ54*$F54+AJ55*$F55+AJ56*$F56+AJ57*$F57+AJ58*$F58+AJ59*$F59+AJ50*$F50)-AJ60*$F60-AJ91-AJ94-AJ97-AJ100-AJ103+AJ91</f>
        <v/>
      </c>
      <c r="AK73" s="137">
        <f>AK61-(AK45*$F45+AK46*$F46+AK47*$F47+AK48*$F48+AK49*$F49+AK51*$F51+AK52*$F52+AK53*$F53+AK54*$F54+AK55*$F55+AK56*$F56+AK57*$F57+AK58*$F58+AK59*$F59+AK50*$F50)-AK60*$F60-AK91-AK94-AK97-AK100-AK103+AK91</f>
        <v/>
      </c>
      <c r="AL73" s="137">
        <f>AL61-(AL45*$F45+AL46*$F46+AL47*$F47+AL48*$F48+AL49*$F49+AL51*$F51+AL52*$F52+AL53*$F53+AL54*$F54+AL55*$F55+AL56*$F56+AL57*$F57+AL58*$F58+AL59*$F59+AL50*$F50)-AL60*$F60-AL91-AL94-AL97-AL100-AL103+AL91</f>
        <v/>
      </c>
      <c r="AM73" s="137">
        <f>AM61-(AM45*$F45+AM46*$F46+AM47*$F47+AM48*$F48+AM49*$F49+AM51*$F51+AM52*$F52+AM53*$F53+AM54*$F54+AM55*$F55+AM56*$F56+AM57*$F57+AM58*$F58+AM59*$F59+AM50*$F50)-AM60*$F60-AM91-AM94-AM97-AM100-AM103+AM91</f>
        <v/>
      </c>
      <c r="AO73" s="125">
        <f>SUM(I73:AN73)</f>
        <v/>
      </c>
      <c r="AP73" s="17">
        <f>AP17+AP33+AP36+AP39+AP61+AP64+AP67-AP91-AP94-AP97-AP100-AP103+(MAX((SUM(AO73:AO103)-AO91),SUM(AO61:AO69),SUM(AO33:AO41,AO17))*G73)</f>
        <v/>
      </c>
    </row>
    <row r="74">
      <c r="K74" s="125" t="n"/>
      <c r="AK74" s="43" t="n"/>
      <c r="AL74" s="43" t="n"/>
      <c r="AM74" s="43" t="n"/>
      <c r="AP74" s="17" t="n"/>
    </row>
    <row r="75">
      <c r="B75" s="56" t="inlineStr">
        <is>
          <t>Brazos Electric Power Cooperative     #458433</t>
        </is>
      </c>
      <c r="K75" s="125" t="n"/>
      <c r="AK75" s="43" t="n"/>
      <c r="AL75" s="43" t="n"/>
      <c r="AM75" s="43" t="n"/>
      <c r="AR75" s="17" t="n"/>
    </row>
    <row r="76">
      <c r="B76" s="56" t="n"/>
      <c r="C76" s="27" t="inlineStr">
        <is>
          <t>[Person_6]</t>
        </is>
      </c>
      <c r="D76" s="27" t="inlineStr">
        <is>
          <t>Lone 17128050</t>
        </is>
      </c>
      <c r="E76" s="27" t="n">
        <v>3.039</v>
      </c>
      <c r="I76" s="124" t="n">
        <v>0</v>
      </c>
      <c r="J76" s="124">
        <f>I76</f>
        <v/>
      </c>
      <c r="K76" s="124">
        <f>J76</f>
        <v/>
      </c>
      <c r="L76" s="124">
        <f>K76</f>
        <v/>
      </c>
      <c r="M76" s="124">
        <f>L76</f>
        <v/>
      </c>
      <c r="N76" s="124">
        <f>M76</f>
        <v/>
      </c>
      <c r="O76" s="124">
        <f>N76</f>
        <v/>
      </c>
      <c r="P76" s="124">
        <f>O76</f>
        <v/>
      </c>
      <c r="Q76" s="124">
        <f>P76</f>
        <v/>
      </c>
      <c r="R76" s="124">
        <f>Q76</f>
        <v/>
      </c>
      <c r="S76" s="124">
        <f>R76</f>
        <v/>
      </c>
      <c r="T76" s="124">
        <f>S76</f>
        <v/>
      </c>
      <c r="U76" s="124">
        <f>T76</f>
        <v/>
      </c>
      <c r="V76" s="124">
        <f>U76</f>
        <v/>
      </c>
      <c r="W76" s="124">
        <f>V76</f>
        <v/>
      </c>
      <c r="X76" s="124">
        <f>W76</f>
        <v/>
      </c>
      <c r="Y76" s="124">
        <f>X76</f>
        <v/>
      </c>
      <c r="Z76" s="124">
        <f>Y76</f>
        <v/>
      </c>
      <c r="AA76" s="124">
        <f>Z76</f>
        <v/>
      </c>
      <c r="AB76" s="124">
        <f>AA76</f>
        <v/>
      </c>
      <c r="AC76" s="124">
        <f>AB76</f>
        <v/>
      </c>
      <c r="AD76" s="124">
        <f>AC76</f>
        <v/>
      </c>
      <c r="AE76" s="124">
        <f>AD76</f>
        <v/>
      </c>
      <c r="AF76" s="124">
        <f>AE76</f>
        <v/>
      </c>
      <c r="AG76" s="124">
        <f>AF76</f>
        <v/>
      </c>
      <c r="AH76" s="124">
        <f>AG76</f>
        <v/>
      </c>
      <c r="AI76" s="124">
        <f>AH76</f>
        <v/>
      </c>
      <c r="AJ76" s="124">
        <f>AI76</f>
        <v/>
      </c>
      <c r="AK76" s="140">
        <f>AJ76</f>
        <v/>
      </c>
      <c r="AL76" s="140">
        <f>AK76</f>
        <v/>
      </c>
      <c r="AM76" s="140">
        <f>AL76</f>
        <v/>
      </c>
      <c r="AO76" s="125">
        <f>SUM(I76:AN76)</f>
        <v/>
      </c>
      <c r="AP76" s="125">
        <f>SUM(I76:AM76)*E76</f>
        <v/>
      </c>
      <c r="AR76" s="17" t="n"/>
    </row>
    <row r="77">
      <c r="B77" s="56" t="n"/>
      <c r="C77" s="27" t="inlineStr">
        <is>
          <t>[Person_7]</t>
        </is>
      </c>
      <c r="D77" s="27" t="inlineStr">
        <is>
          <t>Lone 17101700</t>
        </is>
      </c>
      <c r="E77" s="27" t="n">
        <v>3.039</v>
      </c>
      <c r="I77" s="124" t="n">
        <v>0</v>
      </c>
      <c r="J77" s="124">
        <f>I77</f>
        <v/>
      </c>
      <c r="K77" s="124">
        <f>J77</f>
        <v/>
      </c>
      <c r="L77" s="124">
        <f>K77</f>
        <v/>
      </c>
      <c r="M77" s="124">
        <f>L77</f>
        <v/>
      </c>
      <c r="N77" s="124">
        <f>M77</f>
        <v/>
      </c>
      <c r="O77" s="124">
        <f>N77</f>
        <v/>
      </c>
      <c r="P77" s="124">
        <f>O77</f>
        <v/>
      </c>
      <c r="Q77" s="124">
        <f>P77</f>
        <v/>
      </c>
      <c r="R77" s="124">
        <f>Q77</f>
        <v/>
      </c>
      <c r="S77" s="124">
        <f>R77</f>
        <v/>
      </c>
      <c r="T77" s="124">
        <f>S77</f>
        <v/>
      </c>
      <c r="U77" s="124">
        <f>T77</f>
        <v/>
      </c>
      <c r="V77" s="124">
        <f>U77</f>
        <v/>
      </c>
      <c r="W77" s="124">
        <f>V77</f>
        <v/>
      </c>
      <c r="X77" s="124">
        <f>W77</f>
        <v/>
      </c>
      <c r="Y77" s="124">
        <f>X77</f>
        <v/>
      </c>
      <c r="Z77" s="124">
        <f>Y77</f>
        <v/>
      </c>
      <c r="AA77" s="124">
        <f>Z77</f>
        <v/>
      </c>
      <c r="AB77" s="124">
        <f>AA77</f>
        <v/>
      </c>
      <c r="AC77" s="124">
        <f>AB77</f>
        <v/>
      </c>
      <c r="AD77" s="124">
        <f>AC77</f>
        <v/>
      </c>
      <c r="AE77" s="124">
        <f>AD77</f>
        <v/>
      </c>
      <c r="AF77" s="124">
        <f>AE77</f>
        <v/>
      </c>
      <c r="AG77" s="124">
        <f>AF77</f>
        <v/>
      </c>
      <c r="AH77" s="124">
        <f>AG77</f>
        <v/>
      </c>
      <c r="AI77" s="124">
        <f>AH77</f>
        <v/>
      </c>
      <c r="AJ77" s="124">
        <f>AI77</f>
        <v/>
      </c>
      <c r="AK77" s="140">
        <f>AJ77</f>
        <v/>
      </c>
      <c r="AL77" s="140">
        <f>AK77</f>
        <v/>
      </c>
      <c r="AM77" s="140">
        <f>AL77</f>
        <v/>
      </c>
      <c r="AO77" s="125">
        <f>SUM(I77:AN77)</f>
        <v/>
      </c>
      <c r="AP77" s="125">
        <f>SUM(I77:AM77)*E77</f>
        <v/>
      </c>
      <c r="AR77" s="17" t="n"/>
    </row>
    <row r="78">
      <c r="B78" s="56" t="n"/>
      <c r="C78" s="27" t="inlineStr">
        <is>
          <t>[Person_8]</t>
        </is>
      </c>
      <c r="D78" s="27" t="inlineStr">
        <is>
          <t>Lone 17007100</t>
        </is>
      </c>
      <c r="E78" s="27" t="n">
        <v>3.039</v>
      </c>
      <c r="I78" s="124" t="n">
        <v>0</v>
      </c>
      <c r="J78" s="124">
        <f>I78</f>
        <v/>
      </c>
      <c r="K78" s="124">
        <f>J78</f>
        <v/>
      </c>
      <c r="L78" s="124">
        <f>K78</f>
        <v/>
      </c>
      <c r="M78" s="124">
        <f>L78</f>
        <v/>
      </c>
      <c r="N78" s="124">
        <f>M78</f>
        <v/>
      </c>
      <c r="O78" s="124">
        <f>N78</f>
        <v/>
      </c>
      <c r="P78" s="124">
        <f>O78</f>
        <v/>
      </c>
      <c r="Q78" s="124">
        <f>P78</f>
        <v/>
      </c>
      <c r="R78" s="124">
        <f>Q78</f>
        <v/>
      </c>
      <c r="S78" s="124">
        <f>R78</f>
        <v/>
      </c>
      <c r="T78" s="124">
        <f>S78</f>
        <v/>
      </c>
      <c r="U78" s="124">
        <f>T78</f>
        <v/>
      </c>
      <c r="V78" s="124">
        <f>U78</f>
        <v/>
      </c>
      <c r="W78" s="124">
        <f>V78</f>
        <v/>
      </c>
      <c r="X78" s="124">
        <f>W78</f>
        <v/>
      </c>
      <c r="Y78" s="124">
        <f>X78</f>
        <v/>
      </c>
      <c r="Z78" s="124">
        <f>Y78</f>
        <v/>
      </c>
      <c r="AA78" s="124">
        <f>Z78</f>
        <v/>
      </c>
      <c r="AB78" s="124">
        <f>AA78</f>
        <v/>
      </c>
      <c r="AC78" s="124">
        <f>AB78</f>
        <v/>
      </c>
      <c r="AD78" s="124">
        <f>AC78</f>
        <v/>
      </c>
      <c r="AE78" s="124">
        <f>AD78</f>
        <v/>
      </c>
      <c r="AF78" s="124">
        <f>AE78</f>
        <v/>
      </c>
      <c r="AG78" s="124">
        <f>AF78</f>
        <v/>
      </c>
      <c r="AH78" s="124">
        <f>AG78</f>
        <v/>
      </c>
      <c r="AI78" s="124">
        <f>AH78</f>
        <v/>
      </c>
      <c r="AJ78" s="124">
        <f>AI78</f>
        <v/>
      </c>
      <c r="AK78" s="140">
        <f>AJ78</f>
        <v/>
      </c>
      <c r="AL78" s="140">
        <f>AK78</f>
        <v/>
      </c>
      <c r="AM78" s="140">
        <f>AL78</f>
        <v/>
      </c>
      <c r="AO78" s="125">
        <f>SUM(I78:AN78)</f>
        <v/>
      </c>
      <c r="AP78" s="125">
        <f>SUM(I78:AM78)*E78</f>
        <v/>
      </c>
      <c r="AR78" s="17" t="n"/>
    </row>
    <row r="79">
      <c r="B79" s="56" t="n"/>
      <c r="C79" s="27" t="inlineStr">
        <is>
          <t>El Paso (Ilonewa)</t>
        </is>
      </c>
      <c r="D79" s="27" t="inlineStr">
        <is>
          <t>Lone 17054701</t>
        </is>
      </c>
      <c r="E79" s="27" t="n">
        <v>3.039</v>
      </c>
      <c r="I79" s="124" t="n">
        <v>0</v>
      </c>
      <c r="J79" s="124">
        <f>I79</f>
        <v/>
      </c>
      <c r="K79" s="124">
        <f>J79</f>
        <v/>
      </c>
      <c r="L79" s="124">
        <f>K79</f>
        <v/>
      </c>
      <c r="M79" s="124">
        <f>L79</f>
        <v/>
      </c>
      <c r="N79" s="124">
        <f>M79</f>
        <v/>
      </c>
      <c r="O79" s="124">
        <f>N79</f>
        <v/>
      </c>
      <c r="P79" s="124">
        <f>O79</f>
        <v/>
      </c>
      <c r="Q79" s="124">
        <f>P79</f>
        <v/>
      </c>
      <c r="R79" s="124">
        <f>Q79</f>
        <v/>
      </c>
      <c r="S79" s="124">
        <f>R79</f>
        <v/>
      </c>
      <c r="T79" s="124">
        <f>S79</f>
        <v/>
      </c>
      <c r="U79" s="124">
        <f>T79</f>
        <v/>
      </c>
      <c r="V79" s="124">
        <f>U79</f>
        <v/>
      </c>
      <c r="W79" s="124">
        <f>V79</f>
        <v/>
      </c>
      <c r="X79" s="124">
        <f>W79</f>
        <v/>
      </c>
      <c r="Y79" s="124">
        <f>X79</f>
        <v/>
      </c>
      <c r="Z79" s="124">
        <f>Y79</f>
        <v/>
      </c>
      <c r="AA79" s="124">
        <f>Z79</f>
        <v/>
      </c>
      <c r="AB79" s="124">
        <f>AA79</f>
        <v/>
      </c>
      <c r="AC79" s="124">
        <f>AB79</f>
        <v/>
      </c>
      <c r="AD79" s="124">
        <f>AC79</f>
        <v/>
      </c>
      <c r="AE79" s="124">
        <f>AD79</f>
        <v/>
      </c>
      <c r="AF79" s="124">
        <f>AE79</f>
        <v/>
      </c>
      <c r="AG79" s="124">
        <f>AF79</f>
        <v/>
      </c>
      <c r="AH79" s="124">
        <f>AG79</f>
        <v/>
      </c>
      <c r="AI79" s="124">
        <f>AH79</f>
        <v/>
      </c>
      <c r="AJ79" s="124">
        <f>AI79</f>
        <v/>
      </c>
      <c r="AK79" s="140">
        <f>AJ79</f>
        <v/>
      </c>
      <c r="AL79" s="140">
        <f>AK79</f>
        <v/>
      </c>
      <c r="AM79" s="140">
        <f>AL79</f>
        <v/>
      </c>
      <c r="AO79" s="125">
        <f>SUM(I79:AN79)</f>
        <v/>
      </c>
      <c r="AP79" s="125">
        <f>SUM(I79:AM79)*E79</f>
        <v/>
      </c>
      <c r="AR79" s="17" t="n"/>
    </row>
    <row r="80">
      <c r="B80" s="56" t="n"/>
      <c r="C80" s="27" t="inlineStr">
        <is>
          <t>Midcon [Person_2]</t>
        </is>
      </c>
      <c r="D80" s="27" t="inlineStr">
        <is>
          <t>Lone 17640500</t>
        </is>
      </c>
      <c r="E80" s="27" t="n">
        <v>3.039</v>
      </c>
      <c r="I80" s="124" t="n">
        <v>0</v>
      </c>
      <c r="J80" s="124">
        <f>I80</f>
        <v/>
      </c>
      <c r="K80" s="124">
        <f>J80</f>
        <v/>
      </c>
      <c r="L80" s="124" t="n">
        <v>5000</v>
      </c>
      <c r="M80" s="124">
        <f>L80</f>
        <v/>
      </c>
      <c r="N80" s="124">
        <f>M80</f>
        <v/>
      </c>
      <c r="O80" s="124">
        <f>N80</f>
        <v/>
      </c>
      <c r="P80" s="124">
        <f>O80</f>
        <v/>
      </c>
      <c r="Q80" s="124">
        <f>P80</f>
        <v/>
      </c>
      <c r="R80" s="124">
        <f>Q80</f>
        <v/>
      </c>
      <c r="S80" s="124">
        <f>R80</f>
        <v/>
      </c>
      <c r="T80" s="124">
        <f>S80</f>
        <v/>
      </c>
      <c r="U80" s="124">
        <f>T80</f>
        <v/>
      </c>
      <c r="V80" s="124">
        <f>U80</f>
        <v/>
      </c>
      <c r="W80" s="124">
        <f>V80</f>
        <v/>
      </c>
      <c r="X80" s="124">
        <f>W80</f>
        <v/>
      </c>
      <c r="Y80" s="124">
        <f>X80</f>
        <v/>
      </c>
      <c r="Z80" s="124">
        <f>Y80</f>
        <v/>
      </c>
      <c r="AA80" s="124">
        <f>Z80</f>
        <v/>
      </c>
      <c r="AB80" s="124">
        <f>AA80</f>
        <v/>
      </c>
      <c r="AC80" s="124">
        <f>AB80</f>
        <v/>
      </c>
      <c r="AD80" s="124">
        <f>AC80</f>
        <v/>
      </c>
      <c r="AE80" s="124">
        <f>AD80</f>
        <v/>
      </c>
      <c r="AF80" s="124">
        <f>AE80</f>
        <v/>
      </c>
      <c r="AG80" s="124">
        <f>AF80</f>
        <v/>
      </c>
      <c r="AH80" s="124">
        <f>AG80</f>
        <v/>
      </c>
      <c r="AI80" s="124">
        <f>AH80</f>
        <v/>
      </c>
      <c r="AJ80" s="124">
        <f>AI80</f>
        <v/>
      </c>
      <c r="AK80" s="140" t="n">
        <v>0</v>
      </c>
      <c r="AL80" s="140" t="n">
        <v>0</v>
      </c>
      <c r="AM80" s="140">
        <f>AL80</f>
        <v/>
      </c>
      <c r="AO80" s="125">
        <f>SUM(I80:AN80)</f>
        <v/>
      </c>
      <c r="AP80" s="125">
        <f>SUM(I80:AM80)*E80</f>
        <v/>
      </c>
      <c r="AR80" s="17" t="n"/>
    </row>
    <row r="81">
      <c r="B81" s="56" t="n"/>
      <c r="C81" s="27" t="inlineStr">
        <is>
          <t>Western Katy</t>
        </is>
      </c>
      <c r="D81" s="27" t="inlineStr">
        <is>
          <t>Lone 17806000</t>
        </is>
      </c>
      <c r="E81" s="27" t="n">
        <v>3.039</v>
      </c>
      <c r="I81" s="124" t="n">
        <v>0</v>
      </c>
      <c r="J81" s="124" t="n">
        <v>8406</v>
      </c>
      <c r="K81" s="124" t="n">
        <v>8216</v>
      </c>
      <c r="L81" s="124" t="n">
        <v>7896</v>
      </c>
      <c r="M81" s="124" t="n">
        <v>15000</v>
      </c>
      <c r="N81" s="124">
        <f>M81</f>
        <v/>
      </c>
      <c r="O81" s="124">
        <f>N81</f>
        <v/>
      </c>
      <c r="P81" s="124">
        <f>O81</f>
        <v/>
      </c>
      <c r="Q81" s="124">
        <f>P81</f>
        <v/>
      </c>
      <c r="R81" s="124">
        <f>Q81</f>
        <v/>
      </c>
      <c r="S81" s="124">
        <f>R81</f>
        <v/>
      </c>
      <c r="T81" s="124">
        <f>S81</f>
        <v/>
      </c>
      <c r="U81" s="124">
        <f>T81</f>
        <v/>
      </c>
      <c r="V81" s="124">
        <f>U81</f>
        <v/>
      </c>
      <c r="W81" s="124">
        <f>V81</f>
        <v/>
      </c>
      <c r="X81" s="124">
        <f>W81</f>
        <v/>
      </c>
      <c r="Y81" s="124">
        <f>X81</f>
        <v/>
      </c>
      <c r="Z81" s="124">
        <f>Y81</f>
        <v/>
      </c>
      <c r="AA81" s="124">
        <f>Z81</f>
        <v/>
      </c>
      <c r="AB81" s="124">
        <f>AA81</f>
        <v/>
      </c>
      <c r="AC81" s="124">
        <f>AB81</f>
        <v/>
      </c>
      <c r="AD81" s="124">
        <f>AC81</f>
        <v/>
      </c>
      <c r="AE81" s="124">
        <f>AD81</f>
        <v/>
      </c>
      <c r="AF81" s="124">
        <f>AE81</f>
        <v/>
      </c>
      <c r="AG81" s="124">
        <f>AF81</f>
        <v/>
      </c>
      <c r="AH81" s="124">
        <f>AG81</f>
        <v/>
      </c>
      <c r="AI81" s="124">
        <f>AH81</f>
        <v/>
      </c>
      <c r="AJ81" s="124">
        <f>AI81</f>
        <v/>
      </c>
      <c r="AK81" s="140" t="n">
        <v>0</v>
      </c>
      <c r="AL81" s="140">
        <f>AK81</f>
        <v/>
      </c>
      <c r="AM81" s="140">
        <f>AL81</f>
        <v/>
      </c>
      <c r="AO81" s="125">
        <f>SUM(I81:AN81)</f>
        <v/>
      </c>
      <c r="AP81" s="125">
        <f>SUM(I81:AM81)*E81</f>
        <v/>
      </c>
      <c r="AR81" s="17" t="n"/>
    </row>
    <row r="82">
      <c r="B82" s="56" t="n"/>
      <c r="C82" s="27" t="inlineStr">
        <is>
          <t>[Person_3]</t>
        </is>
      </c>
      <c r="D82" s="27" t="inlineStr">
        <is>
          <t>Lone 17120110</t>
        </is>
      </c>
      <c r="E82" s="27" t="n">
        <v>3.039</v>
      </c>
      <c r="I82" s="124" t="n">
        <v>0</v>
      </c>
      <c r="J82" s="124">
        <f>I82</f>
        <v/>
      </c>
      <c r="K82" s="124">
        <f>J82</f>
        <v/>
      </c>
      <c r="L82" s="124">
        <f>K82</f>
        <v/>
      </c>
      <c r="M82" s="124">
        <f>L82</f>
        <v/>
      </c>
      <c r="N82" s="124">
        <f>M82</f>
        <v/>
      </c>
      <c r="O82" s="124">
        <f>N82</f>
        <v/>
      </c>
      <c r="P82" s="124">
        <f>O82</f>
        <v/>
      </c>
      <c r="Q82" s="124">
        <f>P82</f>
        <v/>
      </c>
      <c r="R82" s="124">
        <f>Q82</f>
        <v/>
      </c>
      <c r="S82" s="124">
        <f>R82</f>
        <v/>
      </c>
      <c r="T82" s="124">
        <f>S82</f>
        <v/>
      </c>
      <c r="U82" s="124">
        <f>T82</f>
        <v/>
      </c>
      <c r="V82" s="124">
        <f>U82</f>
        <v/>
      </c>
      <c r="W82" s="124">
        <f>V82</f>
        <v/>
      </c>
      <c r="X82" s="124">
        <f>W82</f>
        <v/>
      </c>
      <c r="Y82" s="124">
        <f>X82</f>
        <v/>
      </c>
      <c r="Z82" s="124">
        <f>Y82</f>
        <v/>
      </c>
      <c r="AA82" s="124">
        <f>Z82</f>
        <v/>
      </c>
      <c r="AB82" s="124">
        <f>AA82</f>
        <v/>
      </c>
      <c r="AC82" s="124">
        <f>AB82</f>
        <v/>
      </c>
      <c r="AD82" s="124">
        <f>AC82</f>
        <v/>
      </c>
      <c r="AE82" s="124">
        <f>AD82</f>
        <v/>
      </c>
      <c r="AF82" s="124">
        <f>AE82</f>
        <v/>
      </c>
      <c r="AG82" s="124">
        <f>AF82</f>
        <v/>
      </c>
      <c r="AH82" s="124">
        <f>AG82</f>
        <v/>
      </c>
      <c r="AI82" s="124">
        <f>AH82</f>
        <v/>
      </c>
      <c r="AJ82" s="124">
        <f>AI82</f>
        <v/>
      </c>
      <c r="AK82" s="140">
        <f>AJ82</f>
        <v/>
      </c>
      <c r="AL82" s="140">
        <f>AK82</f>
        <v/>
      </c>
      <c r="AM82" s="140">
        <f>AL82</f>
        <v/>
      </c>
      <c r="AO82" s="125">
        <f>SUM(I82:AN82)</f>
        <v/>
      </c>
      <c r="AP82" s="125">
        <f>SUM(I82:AM82)*E82</f>
        <v/>
      </c>
      <c r="AR82" s="17" t="n"/>
    </row>
    <row r="83">
      <c r="B83" s="56" t="n"/>
      <c r="C83" s="27" t="inlineStr">
        <is>
          <t>Range Sterling</t>
        </is>
      </c>
      <c r="D83" s="27" t="inlineStr">
        <is>
          <t>Lone 17143600</t>
        </is>
      </c>
      <c r="E83" s="27" t="n">
        <v>3.039</v>
      </c>
      <c r="I83" s="124" t="n">
        <v>0</v>
      </c>
      <c r="J83" s="124">
        <f>I83</f>
        <v/>
      </c>
      <c r="K83" s="124">
        <f>J83</f>
        <v/>
      </c>
      <c r="L83" s="124">
        <f>K83</f>
        <v/>
      </c>
      <c r="M83" s="124">
        <f>L83</f>
        <v/>
      </c>
      <c r="N83" s="124">
        <f>M83</f>
        <v/>
      </c>
      <c r="O83" s="124">
        <f>N83</f>
        <v/>
      </c>
      <c r="P83" s="124">
        <f>O83</f>
        <v/>
      </c>
      <c r="Q83" s="124">
        <f>P83</f>
        <v/>
      </c>
      <c r="R83" s="124">
        <f>Q83</f>
        <v/>
      </c>
      <c r="S83" s="124">
        <f>R83</f>
        <v/>
      </c>
      <c r="T83" s="124">
        <f>S83</f>
        <v/>
      </c>
      <c r="U83" s="124">
        <f>T83</f>
        <v/>
      </c>
      <c r="V83" s="124">
        <f>U83</f>
        <v/>
      </c>
      <c r="W83" s="124">
        <f>V83</f>
        <v/>
      </c>
      <c r="X83" s="124">
        <f>W83</f>
        <v/>
      </c>
      <c r="Y83" s="124">
        <f>X83</f>
        <v/>
      </c>
      <c r="Z83" s="124">
        <f>Y83</f>
        <v/>
      </c>
      <c r="AA83" s="124">
        <f>Z83</f>
        <v/>
      </c>
      <c r="AB83" s="124">
        <f>AA83</f>
        <v/>
      </c>
      <c r="AC83" s="124">
        <f>AB83</f>
        <v/>
      </c>
      <c r="AD83" s="124">
        <f>AC83</f>
        <v/>
      </c>
      <c r="AE83" s="124">
        <f>AD83</f>
        <v/>
      </c>
      <c r="AF83" s="124">
        <f>AE83</f>
        <v/>
      </c>
      <c r="AG83" s="124">
        <f>AF83</f>
        <v/>
      </c>
      <c r="AH83" s="124">
        <f>AG83</f>
        <v/>
      </c>
      <c r="AI83" s="124">
        <f>AH83</f>
        <v/>
      </c>
      <c r="AJ83" s="124">
        <f>AI83</f>
        <v/>
      </c>
      <c r="AK83" s="140">
        <f>AJ83</f>
        <v/>
      </c>
      <c r="AL83" s="140">
        <f>AK83</f>
        <v/>
      </c>
      <c r="AM83" s="140">
        <f>AL83</f>
        <v/>
      </c>
      <c r="AO83" s="125">
        <f>SUM(I83:AN83)</f>
        <v/>
      </c>
      <c r="AP83" s="125">
        <f>SUM(I83:AM83)*E83</f>
        <v/>
      </c>
      <c r="AR83" s="17" t="n"/>
    </row>
    <row r="84">
      <c r="B84" s="56" t="n"/>
      <c r="C84" s="27" t="inlineStr">
        <is>
          <t>Conoco Sterling</t>
        </is>
      </c>
      <c r="D84" s="27" t="inlineStr">
        <is>
          <t>Lone 17195450</t>
        </is>
      </c>
      <c r="E84" s="27" t="n">
        <v>3.039</v>
      </c>
      <c r="I84" s="124" t="n">
        <v>0</v>
      </c>
      <c r="J84" s="124">
        <f>I84</f>
        <v/>
      </c>
      <c r="K84" s="124">
        <f>J84</f>
        <v/>
      </c>
      <c r="L84" s="124">
        <f>K84</f>
        <v/>
      </c>
      <c r="M84" s="124">
        <f>L84</f>
        <v/>
      </c>
      <c r="N84" s="124">
        <f>M84</f>
        <v/>
      </c>
      <c r="O84" s="124">
        <f>N84</f>
        <v/>
      </c>
      <c r="P84" s="124">
        <f>O84</f>
        <v/>
      </c>
      <c r="Q84" s="124">
        <f>P84</f>
        <v/>
      </c>
      <c r="R84" s="124">
        <f>Q84</f>
        <v/>
      </c>
      <c r="S84" s="124">
        <f>R84</f>
        <v/>
      </c>
      <c r="T84" s="124">
        <f>S84</f>
        <v/>
      </c>
      <c r="U84" s="124">
        <f>T84</f>
        <v/>
      </c>
      <c r="V84" s="124">
        <f>U84</f>
        <v/>
      </c>
      <c r="W84" s="124">
        <f>V84</f>
        <v/>
      </c>
      <c r="X84" s="124">
        <f>W84</f>
        <v/>
      </c>
      <c r="Y84" s="124">
        <f>X84</f>
        <v/>
      </c>
      <c r="Z84" s="124">
        <f>Y84</f>
        <v/>
      </c>
      <c r="AA84" s="124">
        <f>Z84</f>
        <v/>
      </c>
      <c r="AB84" s="124">
        <f>AA84</f>
        <v/>
      </c>
      <c r="AC84" s="124">
        <f>AB84</f>
        <v/>
      </c>
      <c r="AD84" s="124">
        <f>AC84</f>
        <v/>
      </c>
      <c r="AE84" s="124">
        <f>AD84</f>
        <v/>
      </c>
      <c r="AF84" s="124">
        <f>AE84</f>
        <v/>
      </c>
      <c r="AG84" s="124">
        <f>AF84</f>
        <v/>
      </c>
      <c r="AH84" s="124">
        <f>AG84</f>
        <v/>
      </c>
      <c r="AI84" s="124">
        <f>AH84</f>
        <v/>
      </c>
      <c r="AJ84" s="124">
        <f>AI84</f>
        <v/>
      </c>
      <c r="AK84" s="140">
        <f>AJ84</f>
        <v/>
      </c>
      <c r="AL84" s="140">
        <f>AK84</f>
        <v/>
      </c>
      <c r="AM84" s="140">
        <f>AL84</f>
        <v/>
      </c>
      <c r="AO84" s="125">
        <f>SUM(I84:AN84)</f>
        <v/>
      </c>
      <c r="AP84" s="125">
        <f>SUM(I84:AM84)*E84</f>
        <v/>
      </c>
      <c r="AR84" s="17" t="n"/>
    </row>
    <row r="85">
      <c r="B85" s="56" t="n"/>
      <c r="C85" s="27" t="inlineStr">
        <is>
          <t>Oasis</t>
        </is>
      </c>
      <c r="D85" s="27" t="inlineStr">
        <is>
          <t>Lone 17300000</t>
        </is>
      </c>
      <c r="E85" s="27" t="n">
        <v>3.039</v>
      </c>
      <c r="I85" s="124" t="n">
        <v>0</v>
      </c>
      <c r="J85" s="124">
        <f>I85</f>
        <v/>
      </c>
      <c r="K85" s="124">
        <f>J85</f>
        <v/>
      </c>
      <c r="L85" s="124">
        <f>K85</f>
        <v/>
      </c>
      <c r="M85" s="124">
        <f>L85</f>
        <v/>
      </c>
      <c r="N85" s="124">
        <f>M85</f>
        <v/>
      </c>
      <c r="O85" s="124">
        <f>N85</f>
        <v/>
      </c>
      <c r="P85" s="124">
        <f>O85</f>
        <v/>
      </c>
      <c r="Q85" s="124">
        <f>P85</f>
        <v/>
      </c>
      <c r="R85" s="124">
        <f>Q85</f>
        <v/>
      </c>
      <c r="S85" s="124">
        <f>R85</f>
        <v/>
      </c>
      <c r="T85" s="124">
        <f>S85</f>
        <v/>
      </c>
      <c r="U85" s="124">
        <f>T85</f>
        <v/>
      </c>
      <c r="V85" s="124">
        <f>U85</f>
        <v/>
      </c>
      <c r="W85" s="124">
        <f>V85</f>
        <v/>
      </c>
      <c r="X85" s="124">
        <f>W85</f>
        <v/>
      </c>
      <c r="Y85" s="124">
        <f>X85</f>
        <v/>
      </c>
      <c r="Z85" s="124">
        <f>Y85</f>
        <v/>
      </c>
      <c r="AA85" s="124">
        <f>Z85</f>
        <v/>
      </c>
      <c r="AB85" s="124">
        <f>AA85</f>
        <v/>
      </c>
      <c r="AC85" s="124">
        <f>AB85</f>
        <v/>
      </c>
      <c r="AD85" s="124">
        <f>AC85</f>
        <v/>
      </c>
      <c r="AE85" s="124">
        <f>AD85</f>
        <v/>
      </c>
      <c r="AF85" s="124">
        <f>AE85</f>
        <v/>
      </c>
      <c r="AG85" s="124">
        <f>AF85</f>
        <v/>
      </c>
      <c r="AH85" s="124">
        <f>AG85</f>
        <v/>
      </c>
      <c r="AI85" s="124">
        <f>AH85</f>
        <v/>
      </c>
      <c r="AJ85" s="124">
        <f>AI85</f>
        <v/>
      </c>
      <c r="AK85" s="140">
        <f>AJ85</f>
        <v/>
      </c>
      <c r="AL85" s="140">
        <f>AK85</f>
        <v/>
      </c>
      <c r="AM85" s="140">
        <f>AL85</f>
        <v/>
      </c>
      <c r="AO85" s="125">
        <f>SUM(I85:AN85)</f>
        <v/>
      </c>
      <c r="AP85" s="125">
        <f>SUM(I85:AM85)*E85</f>
        <v/>
      </c>
      <c r="AR85" s="17" t="n"/>
    </row>
    <row r="86">
      <c r="B86" s="56" t="n"/>
      <c r="C86" s="27" t="inlineStr">
        <is>
          <t>[Person_9]</t>
        </is>
      </c>
      <c r="D86" s="27" t="inlineStr">
        <is>
          <t>Lone 17433500</t>
        </is>
      </c>
      <c r="E86" s="27" t="n">
        <v>3.039</v>
      </c>
      <c r="I86" s="124" t="n">
        <v>0</v>
      </c>
      <c r="J86" s="124">
        <f>I86</f>
        <v/>
      </c>
      <c r="K86" s="124">
        <f>J86</f>
        <v/>
      </c>
      <c r="L86" s="124">
        <f>K86</f>
        <v/>
      </c>
      <c r="M86" s="124">
        <f>L86</f>
        <v/>
      </c>
      <c r="N86" s="124">
        <f>M86</f>
        <v/>
      </c>
      <c r="O86" s="124">
        <f>N86</f>
        <v/>
      </c>
      <c r="P86" s="124">
        <f>O86</f>
        <v/>
      </c>
      <c r="Q86" s="124">
        <f>P86</f>
        <v/>
      </c>
      <c r="R86" s="124">
        <f>Q86</f>
        <v/>
      </c>
      <c r="S86" s="124">
        <f>R86</f>
        <v/>
      </c>
      <c r="T86" s="124">
        <f>S86</f>
        <v/>
      </c>
      <c r="U86" s="124">
        <f>T86</f>
        <v/>
      </c>
      <c r="V86" s="124">
        <f>U86</f>
        <v/>
      </c>
      <c r="W86" s="124">
        <f>V86</f>
        <v/>
      </c>
      <c r="X86" s="124">
        <f>W86</f>
        <v/>
      </c>
      <c r="Y86" s="124">
        <f>X86</f>
        <v/>
      </c>
      <c r="Z86" s="124">
        <f>Y86</f>
        <v/>
      </c>
      <c r="AA86" s="124">
        <f>Z86</f>
        <v/>
      </c>
      <c r="AB86" s="124">
        <f>AA86</f>
        <v/>
      </c>
      <c r="AC86" s="124">
        <f>AB86</f>
        <v/>
      </c>
      <c r="AD86" s="124">
        <f>AC86</f>
        <v/>
      </c>
      <c r="AE86" s="124">
        <f>AD86</f>
        <v/>
      </c>
      <c r="AF86" s="124">
        <f>AE86</f>
        <v/>
      </c>
      <c r="AG86" s="124">
        <f>AF86</f>
        <v/>
      </c>
      <c r="AH86" s="124">
        <f>AG86</f>
        <v/>
      </c>
      <c r="AI86" s="124">
        <f>AH86</f>
        <v/>
      </c>
      <c r="AJ86" s="124">
        <f>AI86</f>
        <v/>
      </c>
      <c r="AK86" s="140">
        <f>AJ86</f>
        <v/>
      </c>
      <c r="AL86" s="140">
        <f>AK86</f>
        <v/>
      </c>
      <c r="AM86" s="140">
        <f>AL86</f>
        <v/>
      </c>
      <c r="AO86" s="125">
        <f>SUM(I86:AN86)</f>
        <v/>
      </c>
      <c r="AP86" s="125">
        <f>SUM(I86:AM86)*E86</f>
        <v/>
      </c>
      <c r="AR86" s="17" t="n"/>
    </row>
    <row r="87">
      <c r="B87" s="56" t="n"/>
      <c r="C87" s="27" t="inlineStr">
        <is>
          <t>TW</t>
        </is>
      </c>
      <c r="D87" s="27" t="inlineStr">
        <is>
          <t>Lone 18000600</t>
        </is>
      </c>
      <c r="E87" s="27" t="n">
        <v>3.039</v>
      </c>
      <c r="I87" s="124" t="n">
        <v>0</v>
      </c>
      <c r="J87" s="124">
        <f>I87</f>
        <v/>
      </c>
      <c r="K87" s="124">
        <f>J87</f>
        <v/>
      </c>
      <c r="L87" s="124">
        <f>K87</f>
        <v/>
      </c>
      <c r="M87" s="124">
        <f>L87</f>
        <v/>
      </c>
      <c r="N87" s="124">
        <f>M87</f>
        <v/>
      </c>
      <c r="O87" s="124">
        <f>N87</f>
        <v/>
      </c>
      <c r="P87" s="124">
        <f>O87</f>
        <v/>
      </c>
      <c r="Q87" s="124">
        <f>P87</f>
        <v/>
      </c>
      <c r="R87" s="124">
        <f>Q87</f>
        <v/>
      </c>
      <c r="S87" s="124">
        <f>R87</f>
        <v/>
      </c>
      <c r="T87" s="124">
        <f>S87</f>
        <v/>
      </c>
      <c r="U87" s="124">
        <f>T87</f>
        <v/>
      </c>
      <c r="V87" s="124">
        <f>U87</f>
        <v/>
      </c>
      <c r="W87" s="124">
        <f>V87</f>
        <v/>
      </c>
      <c r="X87" s="124">
        <f>W87</f>
        <v/>
      </c>
      <c r="Y87" s="124">
        <f>X87</f>
        <v/>
      </c>
      <c r="Z87" s="124">
        <f>Y87</f>
        <v/>
      </c>
      <c r="AA87" s="124">
        <f>Z87</f>
        <v/>
      </c>
      <c r="AB87" s="124">
        <f>AA87</f>
        <v/>
      </c>
      <c r="AC87" s="124">
        <f>AB87</f>
        <v/>
      </c>
      <c r="AD87" s="124">
        <f>AC87</f>
        <v/>
      </c>
      <c r="AE87" s="124">
        <f>AD87</f>
        <v/>
      </c>
      <c r="AF87" s="124">
        <f>AE87</f>
        <v/>
      </c>
      <c r="AG87" s="124">
        <f>AF87</f>
        <v/>
      </c>
      <c r="AH87" s="124">
        <f>AG87</f>
        <v/>
      </c>
      <c r="AI87" s="124">
        <f>AH87</f>
        <v/>
      </c>
      <c r="AJ87" s="124">
        <f>AI87</f>
        <v/>
      </c>
      <c r="AK87" s="140">
        <f>AJ87</f>
        <v/>
      </c>
      <c r="AL87" s="140">
        <f>AK87</f>
        <v/>
      </c>
      <c r="AM87" s="140">
        <f>AL87</f>
        <v/>
      </c>
      <c r="AO87" s="125">
        <f>SUM(I87:AN87)</f>
        <v/>
      </c>
      <c r="AP87" s="125">
        <f>SUM(I87:AM87)*E87</f>
        <v/>
      </c>
      <c r="AR87" s="17" t="n"/>
    </row>
    <row r="88">
      <c r="B88" s="56" t="n"/>
      <c r="C88" s="27" t="inlineStr">
        <is>
          <t>[Person_4]</t>
        </is>
      </c>
      <c r="D88" s="27" t="inlineStr">
        <is>
          <t>Lone 17674904</t>
        </is>
      </c>
      <c r="E88" s="27" t="n">
        <v>3.039</v>
      </c>
      <c r="I88" s="124" t="n">
        <v>0</v>
      </c>
      <c r="J88" s="124">
        <f>I88</f>
        <v/>
      </c>
      <c r="K88" s="124">
        <f>J88</f>
        <v/>
      </c>
      <c r="L88" s="124" t="n">
        <v>11745</v>
      </c>
      <c r="M88" s="124">
        <f>L88</f>
        <v/>
      </c>
      <c r="N88" s="124" t="n">
        <v>5000</v>
      </c>
      <c r="O88" s="124">
        <f>N88</f>
        <v/>
      </c>
      <c r="P88" s="124">
        <f>O88</f>
        <v/>
      </c>
      <c r="Q88" s="124">
        <f>P88</f>
        <v/>
      </c>
      <c r="R88" s="124">
        <f>Q88</f>
        <v/>
      </c>
      <c r="S88" s="124">
        <f>R88</f>
        <v/>
      </c>
      <c r="T88" s="124">
        <f>S88</f>
        <v/>
      </c>
      <c r="U88" s="124">
        <f>T88</f>
        <v/>
      </c>
      <c r="V88" s="124">
        <f>U88</f>
        <v/>
      </c>
      <c r="W88" s="124">
        <f>V88</f>
        <v/>
      </c>
      <c r="X88" s="124">
        <f>W88</f>
        <v/>
      </c>
      <c r="Y88" s="124">
        <f>X88</f>
        <v/>
      </c>
      <c r="Z88" s="124">
        <f>Y88</f>
        <v/>
      </c>
      <c r="AA88" s="124">
        <f>Z88</f>
        <v/>
      </c>
      <c r="AB88" s="124">
        <f>AA88</f>
        <v/>
      </c>
      <c r="AC88" s="124">
        <f>AB88</f>
        <v/>
      </c>
      <c r="AD88" s="124">
        <f>AC88</f>
        <v/>
      </c>
      <c r="AE88" s="124">
        <f>AD88</f>
        <v/>
      </c>
      <c r="AF88" s="124">
        <f>AE88</f>
        <v/>
      </c>
      <c r="AG88" s="124">
        <f>AF88</f>
        <v/>
      </c>
      <c r="AH88" s="124">
        <f>AG88</f>
        <v/>
      </c>
      <c r="AI88" s="124">
        <f>AH88</f>
        <v/>
      </c>
      <c r="AJ88" s="124">
        <f>AI88</f>
        <v/>
      </c>
      <c r="AK88" s="140" t="n">
        <v>0</v>
      </c>
      <c r="AL88" s="140">
        <f>AK88</f>
        <v/>
      </c>
      <c r="AM88" s="140">
        <f>AL88</f>
        <v/>
      </c>
      <c r="AO88" s="125">
        <f>SUM(I88:AN88)</f>
        <v/>
      </c>
      <c r="AP88" s="125">
        <f>SUM(I88:AM88)*E88</f>
        <v/>
      </c>
      <c r="AR88" s="17" t="n"/>
    </row>
    <row r="89">
      <c r="B89" s="56" t="n"/>
      <c r="C89" s="27" t="inlineStr">
        <is>
          <t>Richardson Mivida</t>
        </is>
      </c>
      <c r="D89" s="27" t="inlineStr">
        <is>
          <t>Lone 18005400</t>
        </is>
      </c>
      <c r="E89" s="27" t="n">
        <v>3.039</v>
      </c>
      <c r="I89" s="124" t="n">
        <v>0</v>
      </c>
      <c r="J89" s="124">
        <f>I89</f>
        <v/>
      </c>
      <c r="K89" s="124">
        <f>J89</f>
        <v/>
      </c>
      <c r="L89" s="124" t="n">
        <v>13255</v>
      </c>
      <c r="M89" s="124">
        <f>L89</f>
        <v/>
      </c>
      <c r="N89" s="124" t="n">
        <v>20000</v>
      </c>
      <c r="O89" s="124">
        <f>N89</f>
        <v/>
      </c>
      <c r="P89" s="124">
        <f>O89</f>
        <v/>
      </c>
      <c r="Q89" s="124">
        <f>P89</f>
        <v/>
      </c>
      <c r="R89" s="124">
        <f>Q89</f>
        <v/>
      </c>
      <c r="S89" s="124">
        <f>R89</f>
        <v/>
      </c>
      <c r="T89" s="124">
        <f>S89</f>
        <v/>
      </c>
      <c r="U89" s="124">
        <f>T89</f>
        <v/>
      </c>
      <c r="V89" s="124">
        <f>U89</f>
        <v/>
      </c>
      <c r="W89" s="124">
        <f>V89</f>
        <v/>
      </c>
      <c r="X89" s="124">
        <f>W89</f>
        <v/>
      </c>
      <c r="Y89" s="124">
        <f>X89</f>
        <v/>
      </c>
      <c r="Z89" s="124">
        <f>Y89</f>
        <v/>
      </c>
      <c r="AA89" s="124">
        <f>Z89</f>
        <v/>
      </c>
      <c r="AB89" s="124">
        <f>AA89</f>
        <v/>
      </c>
      <c r="AC89" s="124">
        <f>AB89</f>
        <v/>
      </c>
      <c r="AD89" s="124">
        <f>AC89</f>
        <v/>
      </c>
      <c r="AE89" s="124">
        <f>AD89</f>
        <v/>
      </c>
      <c r="AF89" s="124">
        <f>AE89</f>
        <v/>
      </c>
      <c r="AG89" s="124">
        <f>AF89</f>
        <v/>
      </c>
      <c r="AH89" s="124">
        <f>AG89</f>
        <v/>
      </c>
      <c r="AI89" s="124">
        <f>AH89</f>
        <v/>
      </c>
      <c r="AJ89" s="124">
        <f>AI89</f>
        <v/>
      </c>
      <c r="AK89" s="140" t="n">
        <v>0</v>
      </c>
      <c r="AL89" s="140">
        <f>AK89</f>
        <v/>
      </c>
      <c r="AM89" s="140">
        <f>AL89</f>
        <v/>
      </c>
      <c r="AO89" s="125">
        <f>SUM(I89:AN89)</f>
        <v/>
      </c>
      <c r="AP89" s="125">
        <f>SUM(I89:AM89)*E89</f>
        <v/>
      </c>
      <c r="AR89" s="17" t="n"/>
    </row>
    <row r="90">
      <c r="B90" s="56" t="n"/>
      <c r="C90" s="27" t="inlineStr">
        <is>
          <t>Duke Pegasus</t>
        </is>
      </c>
      <c r="D90" s="27" t="inlineStr">
        <is>
          <t>Lone 17979600</t>
        </is>
      </c>
      <c r="E90" s="27" t="n">
        <v>3.039</v>
      </c>
      <c r="I90" s="126" t="n">
        <v>0</v>
      </c>
      <c r="J90" s="126">
        <f>I90</f>
        <v/>
      </c>
      <c r="K90" s="126">
        <f>J90</f>
        <v/>
      </c>
      <c r="L90" s="126">
        <f>K90</f>
        <v/>
      </c>
      <c r="M90" s="126">
        <f>L90</f>
        <v/>
      </c>
      <c r="N90" s="126">
        <f>M90</f>
        <v/>
      </c>
      <c r="O90" s="126">
        <f>N90</f>
        <v/>
      </c>
      <c r="P90" s="126">
        <f>O90</f>
        <v/>
      </c>
      <c r="Q90" s="126">
        <f>P90</f>
        <v/>
      </c>
      <c r="R90" s="126">
        <f>Q90</f>
        <v/>
      </c>
      <c r="S90" s="126">
        <f>R90</f>
        <v/>
      </c>
      <c r="T90" s="126">
        <f>S90</f>
        <v/>
      </c>
      <c r="U90" s="126">
        <f>T90</f>
        <v/>
      </c>
      <c r="V90" s="126">
        <f>U90</f>
        <v/>
      </c>
      <c r="W90" s="126">
        <f>V90</f>
        <v/>
      </c>
      <c r="X90" s="126">
        <f>W90</f>
        <v/>
      </c>
      <c r="Y90" s="126">
        <f>X90</f>
        <v/>
      </c>
      <c r="Z90" s="126">
        <f>Y90</f>
        <v/>
      </c>
      <c r="AA90" s="126">
        <f>Z90</f>
        <v/>
      </c>
      <c r="AB90" s="126">
        <f>AA90</f>
        <v/>
      </c>
      <c r="AC90" s="126">
        <f>AB90</f>
        <v/>
      </c>
      <c r="AD90" s="126">
        <f>AC90</f>
        <v/>
      </c>
      <c r="AE90" s="126">
        <f>AD90</f>
        <v/>
      </c>
      <c r="AF90" s="126">
        <f>AE90</f>
        <v/>
      </c>
      <c r="AG90" s="126">
        <f>AF90</f>
        <v/>
      </c>
      <c r="AH90" s="126">
        <f>AG90</f>
        <v/>
      </c>
      <c r="AI90" s="126">
        <f>AH90</f>
        <v/>
      </c>
      <c r="AJ90" s="126">
        <f>AI90</f>
        <v/>
      </c>
      <c r="AK90" s="142">
        <f>AJ90</f>
        <v/>
      </c>
      <c r="AL90" s="142">
        <f>AK90</f>
        <v/>
      </c>
      <c r="AM90" s="142">
        <f>AL90</f>
        <v/>
      </c>
      <c r="AO90" s="127">
        <f>SUM(I90:AN90)</f>
        <v/>
      </c>
      <c r="AP90" s="127">
        <f>SUM(I90:AM90)*E90</f>
        <v/>
      </c>
      <c r="AR90" s="17" t="n"/>
    </row>
    <row r="91">
      <c r="I91" s="128">
        <f>SUM(I76:I90)</f>
        <v/>
      </c>
      <c r="J91" s="128">
        <f>SUM(J76:J90)</f>
        <v/>
      </c>
      <c r="K91" s="128">
        <f>SUM(K76:K90)</f>
        <v/>
      </c>
      <c r="L91" s="128">
        <f>SUM(L76:L90)</f>
        <v/>
      </c>
      <c r="M91" s="128">
        <f>SUM(M76:M90)</f>
        <v/>
      </c>
      <c r="N91" s="128">
        <f>SUM(N76:N90)</f>
        <v/>
      </c>
      <c r="O91" s="128">
        <f>SUM(O76:O90)</f>
        <v/>
      </c>
      <c r="P91" s="128">
        <f>SUM(P76:P90)</f>
        <v/>
      </c>
      <c r="Q91" s="128">
        <f>SUM(Q76:Q90)</f>
        <v/>
      </c>
      <c r="R91" s="128">
        <f>SUM(R76:R90)</f>
        <v/>
      </c>
      <c r="S91" s="128">
        <f>SUM(S76:S90)</f>
        <v/>
      </c>
      <c r="T91" s="128">
        <f>SUM(T76:T90)</f>
        <v/>
      </c>
      <c r="U91" s="128">
        <f>SUM(U76:U90)</f>
        <v/>
      </c>
      <c r="V91" s="128">
        <f>SUM(V76:V90)</f>
        <v/>
      </c>
      <c r="W91" s="128">
        <f>SUM(W76:W90)</f>
        <v/>
      </c>
      <c r="X91" s="128">
        <f>SUM(X76:X90)</f>
        <v/>
      </c>
      <c r="Y91" s="128">
        <f>SUM(Y76:Y90)</f>
        <v/>
      </c>
      <c r="Z91" s="128">
        <f>SUM(Z76:Z90)</f>
        <v/>
      </c>
      <c r="AA91" s="128">
        <f>SUM(AA76:AA90)</f>
        <v/>
      </c>
      <c r="AB91" s="128">
        <f>SUM(AB76:AB90)</f>
        <v/>
      </c>
      <c r="AC91" s="128">
        <f>SUM(AC76:AC90)</f>
        <v/>
      </c>
      <c r="AD91" s="128">
        <f>SUM(AD76:AD90)</f>
        <v/>
      </c>
      <c r="AE91" s="128">
        <f>SUM(AE76:AE90)</f>
        <v/>
      </c>
      <c r="AF91" s="128">
        <f>SUM(AF76:AF90)</f>
        <v/>
      </c>
      <c r="AG91" s="128">
        <f>SUM(AG76:AG90)</f>
        <v/>
      </c>
      <c r="AH91" s="128">
        <f>SUM(AH76:AH90)</f>
        <v/>
      </c>
      <c r="AI91" s="128">
        <f>SUM(AI76:AI90)</f>
        <v/>
      </c>
      <c r="AJ91" s="128">
        <f>SUM(AJ76:AJ90)</f>
        <v/>
      </c>
      <c r="AK91" s="139">
        <f>SUM(AK76:AK90)</f>
        <v/>
      </c>
      <c r="AL91" s="139">
        <f>SUM(AL76:AL90)</f>
        <v/>
      </c>
      <c r="AM91" s="139">
        <f>SUM(AM76:AM90)</f>
        <v/>
      </c>
      <c r="AO91" s="129">
        <f>SUM(AO76:AO90)</f>
        <v/>
      </c>
      <c r="AP91" s="129">
        <f>SUM(AP76:AP90)</f>
        <v/>
      </c>
    </row>
    <row r="92" hidden="1"/>
    <row r="93" hidden="1">
      <c r="B93" s="97" t="inlineStr">
        <is>
          <t>Spot Sale</t>
        </is>
      </c>
    </row>
    <row r="94" hidden="1">
      <c r="C94" s="27" t="inlineStr">
        <is>
          <t>Location</t>
        </is>
      </c>
      <c r="D94" s="27" t="inlineStr">
        <is>
          <t>Meter #</t>
        </is>
      </c>
      <c r="I94" s="125" t="n">
        <v>0</v>
      </c>
      <c r="J94" s="125" t="n">
        <v>0</v>
      </c>
      <c r="K94" s="125" t="n">
        <v>0</v>
      </c>
      <c r="L94" s="125" t="n">
        <v>0</v>
      </c>
      <c r="M94" s="125" t="n">
        <v>0</v>
      </c>
      <c r="N94" s="125" t="n">
        <v>0</v>
      </c>
      <c r="O94" s="125" t="n">
        <v>0</v>
      </c>
      <c r="P94" s="125" t="n">
        <v>0</v>
      </c>
      <c r="Q94" s="125" t="n">
        <v>0</v>
      </c>
      <c r="R94" s="125" t="n">
        <v>0</v>
      </c>
      <c r="S94" s="125" t="n">
        <v>0</v>
      </c>
      <c r="T94" s="125" t="n">
        <v>0</v>
      </c>
      <c r="U94" s="125" t="n">
        <v>0</v>
      </c>
      <c r="V94" s="125" t="n">
        <v>0</v>
      </c>
      <c r="W94" s="125" t="n">
        <v>0</v>
      </c>
      <c r="X94" s="125" t="n">
        <v>0</v>
      </c>
      <c r="Y94" s="125" t="n">
        <v>0</v>
      </c>
      <c r="Z94" s="125" t="n">
        <v>0</v>
      </c>
      <c r="AA94" s="125" t="n">
        <v>0</v>
      </c>
      <c r="AB94" s="125" t="n">
        <v>0</v>
      </c>
      <c r="AC94" s="125" t="n">
        <v>0</v>
      </c>
      <c r="AD94" s="125" t="n">
        <v>0</v>
      </c>
      <c r="AE94" s="125" t="n">
        <v>0</v>
      </c>
      <c r="AF94" s="125" t="n">
        <v>0</v>
      </c>
      <c r="AG94" s="125" t="n">
        <v>0</v>
      </c>
      <c r="AH94" s="125" t="n">
        <v>0</v>
      </c>
      <c r="AI94" s="125" t="n">
        <v>0</v>
      </c>
      <c r="AJ94" s="125" t="n">
        <v>0</v>
      </c>
      <c r="AK94" s="125" t="n">
        <v>0</v>
      </c>
      <c r="AL94" s="125" t="n">
        <v>0</v>
      </c>
      <c r="AM94" s="125" t="n">
        <v>0</v>
      </c>
      <c r="AO94" s="125">
        <f>SUM(I94:AN94)</f>
        <v/>
      </c>
      <c r="AP94" s="125">
        <f>SUM(I94:AM94)*E94</f>
        <v/>
      </c>
    </row>
    <row r="95" hidden="1"/>
    <row r="96" hidden="1">
      <c r="B96" s="97" t="inlineStr">
        <is>
          <t>Spot Sale</t>
        </is>
      </c>
    </row>
    <row r="97" hidden="1">
      <c r="C97" s="27" t="inlineStr">
        <is>
          <t>Location</t>
        </is>
      </c>
      <c r="D97" s="27" t="inlineStr">
        <is>
          <t>Meter #</t>
        </is>
      </c>
      <c r="I97" s="125" t="n">
        <v>0</v>
      </c>
      <c r="J97" s="125" t="n">
        <v>0</v>
      </c>
      <c r="K97" s="125" t="n">
        <v>0</v>
      </c>
      <c r="L97" s="125" t="n">
        <v>0</v>
      </c>
      <c r="M97" s="125" t="n">
        <v>0</v>
      </c>
      <c r="N97" s="125" t="n">
        <v>0</v>
      </c>
      <c r="O97" s="125" t="n">
        <v>0</v>
      </c>
      <c r="P97" s="125" t="n">
        <v>0</v>
      </c>
      <c r="Q97" s="125" t="n">
        <v>0</v>
      </c>
      <c r="R97" s="125" t="n">
        <v>0</v>
      </c>
      <c r="S97" s="125" t="n">
        <v>0</v>
      </c>
      <c r="T97" s="125" t="n">
        <v>0</v>
      </c>
      <c r="U97" s="125" t="n">
        <v>0</v>
      </c>
      <c r="V97" s="125" t="n">
        <v>0</v>
      </c>
      <c r="W97" s="125" t="n">
        <v>0</v>
      </c>
      <c r="X97" s="125" t="n">
        <v>0</v>
      </c>
      <c r="Y97" s="125" t="n">
        <v>0</v>
      </c>
      <c r="Z97" s="125" t="n">
        <v>0</v>
      </c>
      <c r="AA97" s="125" t="n">
        <v>0</v>
      </c>
      <c r="AB97" s="125" t="n">
        <v>0</v>
      </c>
      <c r="AC97" s="125" t="n">
        <v>0</v>
      </c>
      <c r="AD97" s="125" t="n">
        <v>0</v>
      </c>
      <c r="AE97" s="125" t="n">
        <v>0</v>
      </c>
      <c r="AF97" s="125" t="n">
        <v>0</v>
      </c>
      <c r="AG97" s="125" t="n">
        <v>0</v>
      </c>
      <c r="AH97" s="125" t="n">
        <v>0</v>
      </c>
      <c r="AI97" s="125" t="n">
        <v>0</v>
      </c>
      <c r="AJ97" s="125" t="n">
        <v>0</v>
      </c>
      <c r="AK97" s="125" t="n">
        <v>0</v>
      </c>
      <c r="AL97" s="125" t="n">
        <v>0</v>
      </c>
      <c r="AM97" s="125" t="n">
        <v>0</v>
      </c>
      <c r="AO97" s="125">
        <f>SUM(I97:AN97)</f>
        <v/>
      </c>
      <c r="AP97" s="125">
        <f>SUM(I97:AM97)*E97</f>
        <v/>
      </c>
    </row>
    <row r="98" hidden="1"/>
    <row r="99" hidden="1">
      <c r="B99" s="97" t="inlineStr">
        <is>
          <t>Spot Sale</t>
        </is>
      </c>
    </row>
    <row r="100" hidden="1">
      <c r="C100" s="27" t="inlineStr">
        <is>
          <t>Location</t>
        </is>
      </c>
      <c r="D100" s="27" t="inlineStr">
        <is>
          <t>Meter #</t>
        </is>
      </c>
      <c r="I100" s="125" t="n">
        <v>0</v>
      </c>
      <c r="J100" s="125" t="n">
        <v>0</v>
      </c>
      <c r="K100" s="125" t="n">
        <v>0</v>
      </c>
      <c r="L100" s="125" t="n">
        <v>0</v>
      </c>
      <c r="M100" s="125" t="n">
        <v>0</v>
      </c>
      <c r="N100" s="125" t="n">
        <v>0</v>
      </c>
      <c r="O100" s="125" t="n">
        <v>0</v>
      </c>
      <c r="P100" s="125" t="n">
        <v>0</v>
      </c>
      <c r="Q100" s="125" t="n">
        <v>0</v>
      </c>
      <c r="R100" s="125" t="n">
        <v>0</v>
      </c>
      <c r="S100" s="125" t="n">
        <v>0</v>
      </c>
      <c r="T100" s="125" t="n">
        <v>0</v>
      </c>
      <c r="U100" s="125" t="n">
        <v>0</v>
      </c>
      <c r="V100" s="125" t="n">
        <v>0</v>
      </c>
      <c r="W100" s="125" t="n">
        <v>0</v>
      </c>
      <c r="X100" s="125" t="n">
        <v>0</v>
      </c>
      <c r="Y100" s="125" t="n">
        <v>0</v>
      </c>
      <c r="Z100" s="125" t="n">
        <v>0</v>
      </c>
      <c r="AA100" s="125" t="n">
        <v>0</v>
      </c>
      <c r="AB100" s="125" t="n">
        <v>0</v>
      </c>
      <c r="AC100" s="125" t="n">
        <v>0</v>
      </c>
      <c r="AD100" s="125" t="n">
        <v>0</v>
      </c>
      <c r="AE100" s="125" t="n">
        <v>0</v>
      </c>
      <c r="AF100" s="125" t="n">
        <v>0</v>
      </c>
      <c r="AG100" s="125" t="n">
        <v>0</v>
      </c>
      <c r="AH100" s="125" t="n">
        <v>0</v>
      </c>
      <c r="AI100" s="125" t="n">
        <v>0</v>
      </c>
      <c r="AJ100" s="125" t="n">
        <v>0</v>
      </c>
      <c r="AK100" s="125" t="n">
        <v>0</v>
      </c>
      <c r="AL100" s="125" t="n">
        <v>0</v>
      </c>
      <c r="AM100" s="125" t="n">
        <v>0</v>
      </c>
      <c r="AO100" s="125">
        <f>SUM(I100:AN100)</f>
        <v/>
      </c>
      <c r="AP100" s="125">
        <f>SUM(I100:AM100)*E100</f>
        <v/>
      </c>
    </row>
    <row r="101" hidden="1"/>
    <row r="102" hidden="1">
      <c r="B102" s="97" t="inlineStr">
        <is>
          <t>Spot Sale</t>
        </is>
      </c>
    </row>
    <row r="103" hidden="1">
      <c r="C103" s="27" t="inlineStr">
        <is>
          <t>Location</t>
        </is>
      </c>
      <c r="D103" s="27" t="inlineStr">
        <is>
          <t>Meter #</t>
        </is>
      </c>
      <c r="I103" s="125" t="n">
        <v>0</v>
      </c>
      <c r="J103" s="125" t="n">
        <v>0</v>
      </c>
      <c r="K103" s="125" t="n">
        <v>0</v>
      </c>
      <c r="L103" s="125" t="n">
        <v>0</v>
      </c>
      <c r="M103" s="125" t="n">
        <v>0</v>
      </c>
      <c r="N103" s="125" t="n">
        <v>0</v>
      </c>
      <c r="O103" s="125" t="n">
        <v>0</v>
      </c>
      <c r="P103" s="125" t="n">
        <v>0</v>
      </c>
      <c r="Q103" s="125" t="n">
        <v>0</v>
      </c>
      <c r="R103" s="125" t="n">
        <v>0</v>
      </c>
      <c r="S103" s="125" t="n">
        <v>0</v>
      </c>
      <c r="T103" s="125" t="n">
        <v>0</v>
      </c>
      <c r="U103" s="125" t="n">
        <v>0</v>
      </c>
      <c r="V103" s="125" t="n">
        <v>0</v>
      </c>
      <c r="W103" s="125" t="n">
        <v>0</v>
      </c>
      <c r="X103" s="125" t="n">
        <v>0</v>
      </c>
      <c r="Y103" s="125" t="n">
        <v>0</v>
      </c>
      <c r="Z103" s="125" t="n">
        <v>0</v>
      </c>
      <c r="AA103" s="125" t="n">
        <v>0</v>
      </c>
      <c r="AB103" s="125" t="n">
        <v>0</v>
      </c>
      <c r="AC103" s="125" t="n">
        <v>0</v>
      </c>
      <c r="AD103" s="125" t="n">
        <v>0</v>
      </c>
      <c r="AE103" s="125" t="n">
        <v>0</v>
      </c>
      <c r="AF103" s="125" t="n">
        <v>0</v>
      </c>
      <c r="AG103" s="125" t="n">
        <v>0</v>
      </c>
      <c r="AH103" s="125" t="n">
        <v>0</v>
      </c>
      <c r="AI103" s="125" t="n">
        <v>0</v>
      </c>
      <c r="AJ103" s="125" t="n">
        <v>0</v>
      </c>
      <c r="AK103" s="125" t="n">
        <v>0</v>
      </c>
      <c r="AL103" s="125" t="n">
        <v>0</v>
      </c>
      <c r="AM103" s="125" t="n">
        <v>0</v>
      </c>
      <c r="AO103" s="125">
        <f>SUM(I103:AN103)</f>
        <v/>
      </c>
      <c r="AP103" s="125">
        <f>SUM(I103:AM103)*E103</f>
        <v/>
      </c>
    </row>
    <row r="104"/>
    <row r="105">
      <c r="AK105" s="132" t="inlineStr">
        <is>
          <t>Settlement Summary</t>
        </is>
      </c>
      <c r="AL105" s="133" t="n"/>
      <c r="AM105" s="133" t="n"/>
      <c r="AN105" s="133" t="n"/>
      <c r="AO105" s="133" t="n"/>
      <c r="AP105" s="134" t="n"/>
    </row>
    <row r="106">
      <c r="AK106" s="68" t="n"/>
      <c r="AL106" s="69" t="n"/>
      <c r="AM106" s="69" t="n"/>
      <c r="AN106" s="69" t="n"/>
      <c r="AO106" s="80" t="inlineStr">
        <is>
          <t>Vol</t>
        </is>
      </c>
      <c r="AP106" s="81" t="inlineStr">
        <is>
          <t>$$</t>
        </is>
      </c>
    </row>
    <row r="107">
      <c r="AK107" s="82" t="inlineStr">
        <is>
          <t>Pay to Apache</t>
        </is>
      </c>
      <c r="AL107" s="27" t="n"/>
      <c r="AM107" s="27" t="n"/>
      <c r="AN107" s="27" t="n"/>
      <c r="AO107" s="125">
        <f>AO17</f>
        <v/>
      </c>
      <c r="AP107" s="71">
        <f>AP17</f>
        <v/>
      </c>
    </row>
    <row r="108">
      <c r="AK108" s="70" t="inlineStr">
        <is>
          <t>Pay to [Person_5]</t>
        </is>
      </c>
      <c r="AL108" s="27" t="n"/>
      <c r="AM108" s="27" t="n"/>
      <c r="AN108" s="27" t="n"/>
      <c r="AO108" s="125">
        <f>AO33</f>
        <v/>
      </c>
      <c r="AP108" s="71">
        <f>AP33</f>
        <v/>
      </c>
    </row>
    <row r="109">
      <c r="AK109" s="70" t="inlineStr">
        <is>
          <t>Pay to Spot Suppliers</t>
        </is>
      </c>
      <c r="AL109" s="27" t="n"/>
      <c r="AM109" s="27" t="n"/>
      <c r="AN109" s="27" t="n"/>
      <c r="AO109" s="124">
        <f>SUM(AO35:AO41)</f>
        <v/>
      </c>
      <c r="AP109" s="75">
        <f>SUM(AP35:AP41)</f>
        <v/>
      </c>
    </row>
    <row r="110">
      <c r="AK110" s="70" t="n"/>
      <c r="AL110" s="27" t="n"/>
      <c r="AM110" s="27" t="n"/>
      <c r="AN110" s="27" t="n"/>
      <c r="AO110" s="27" t="n"/>
      <c r="AP110" s="74" t="n"/>
    </row>
    <row r="111">
      <c r="AK111" s="70" t="inlineStr">
        <is>
          <t>Pay to Lone Star Pipeline (Base)</t>
        </is>
      </c>
      <c r="AL111" s="27" t="n"/>
      <c r="AM111" s="27" t="n"/>
      <c r="AN111" s="27" t="n"/>
      <c r="AO111" s="125">
        <f>AO61</f>
        <v/>
      </c>
      <c r="AP111" s="71">
        <f>AP61</f>
        <v/>
      </c>
    </row>
    <row r="112">
      <c r="AK112" s="70" t="inlineStr">
        <is>
          <t>Pay to Spot Transporters</t>
        </is>
      </c>
      <c r="AL112" s="27" t="n"/>
      <c r="AM112" s="27" t="n"/>
      <c r="AN112" s="27" t="n"/>
      <c r="AO112" s="124">
        <f>SUM(AO63:AO69)</f>
        <v/>
      </c>
      <c r="AP112" s="75">
        <f>SUM(AP63:AP69)</f>
        <v/>
      </c>
    </row>
    <row r="113">
      <c r="AK113" s="70" t="n"/>
      <c r="AL113" s="27" t="n"/>
      <c r="AM113" s="27" t="n"/>
      <c r="AN113" s="27" t="n"/>
      <c r="AO113" s="27" t="n"/>
      <c r="AP113" s="74" t="n"/>
    </row>
    <row r="114">
      <c r="AK114" s="70" t="inlineStr">
        <is>
          <t>Receive from Spot Markets</t>
        </is>
      </c>
      <c r="AL114" s="27" t="n"/>
      <c r="AM114" s="27" t="n"/>
      <c r="AN114" s="27" t="n"/>
      <c r="AO114" s="124">
        <f>SUM(AO75:AO103)-AO91</f>
        <v/>
      </c>
      <c r="AP114" s="75">
        <f>SUM(AP75:AP103)-AP91</f>
        <v/>
      </c>
    </row>
    <row r="115">
      <c r="AK115" s="70" t="inlineStr">
        <is>
          <t>Receive from Tenaska IV</t>
        </is>
      </c>
      <c r="AL115" s="27" t="n"/>
      <c r="AM115" s="27" t="n"/>
      <c r="AN115" s="27" t="n"/>
      <c r="AO115" s="125">
        <f>AO73</f>
        <v/>
      </c>
      <c r="AP115" s="71">
        <f>AP73</f>
        <v/>
      </c>
    </row>
    <row r="116">
      <c r="AK116" s="70" t="n"/>
      <c r="AL116" s="27" t="n"/>
      <c r="AM116" s="27" t="n"/>
      <c r="AN116" s="27" t="n"/>
      <c r="AO116" s="27" t="n"/>
      <c r="AP116" s="74" t="n"/>
    </row>
    <row r="117">
      <c r="AK117" s="70" t="n"/>
      <c r="AL117" s="27" t="inlineStr">
        <is>
          <t>[Person_11]</t>
        </is>
      </c>
      <c r="AM117" s="27" t="n"/>
      <c r="AN117" s="27" t="n"/>
      <c r="AO117" s="125">
        <f>AQ61</f>
        <v/>
      </c>
      <c r="AP117" s="74" t="n"/>
    </row>
    <row r="118">
      <c r="AK118" s="70" t="n"/>
      <c r="AL118" s="27" t="inlineStr">
        <is>
          <t>Imbalance Rec/(Del)</t>
        </is>
      </c>
      <c r="AM118" s="27" t="n"/>
      <c r="AN118" s="27" t="n"/>
      <c r="AO118" s="125">
        <f>-AO60</f>
        <v/>
      </c>
      <c r="AP118" s="74" t="n"/>
    </row>
    <row r="119">
      <c r="AK119" s="70" t="n"/>
      <c r="AL119" s="97" t="inlineStr">
        <is>
          <t>UA4</t>
        </is>
      </c>
      <c r="AM119" s="97" t="n"/>
      <c r="AN119" s="97" t="n"/>
      <c r="AO119" s="143">
        <f>SUM(AO107:AO109)-SUM(AO114:AO115)-AO117-AO118</f>
        <v/>
      </c>
      <c r="AP119" s="74" t="n"/>
    </row>
    <row r="120">
      <c r="AK120" s="70" t="n"/>
      <c r="AL120" s="27" t="n"/>
      <c r="AM120" s="27" t="n"/>
      <c r="AN120" s="27" t="n"/>
      <c r="AO120" s="27" t="n"/>
      <c r="AP120" s="74" t="n"/>
    </row>
    <row r="121">
      <c r="AK121" s="76" t="n"/>
      <c r="AL121" s="77" t="n"/>
      <c r="AM121" s="77" t="n"/>
      <c r="AN121" s="77" t="n"/>
      <c r="AO121" s="135" t="inlineStr">
        <is>
          <t>Agency Fee (included in Receipt from Tenaska)</t>
        </is>
      </c>
      <c r="AP121" s="79">
        <f>-(SUM(AP107:AP112)-SUM(AP114:AP115))</f>
        <v/>
      </c>
      <c r="AR121" s="125">
        <f>MAX((SUM(AO73:AO103)-AO91),SUM(AO61:AO70),SUM(AO17,AO33,AO34:AO42))*0.04</f>
        <v/>
      </c>
      <c r="AS121" s="27" t="inlineStr">
        <is>
          <t>Agency Fee check</t>
        </is>
      </c>
    </row>
  </sheetData>
  <mergeCells count="1">
    <mergeCell ref="AK105:AP105"/>
  </mergeCells>
  <pageMargins left="0.5" right="0.5" top="0.5" bottom="0.5" header="0.5" footer="0.5"/>
  <pageSetup orientation="landscape" paperSize="5" scale="46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Daren Farmer</dc:creator>
  <dcterms:created xsi:type="dcterms:W3CDTF">2001-01-04T18:32:47Z</dcterms:created>
  <dcterms:modified xsi:type="dcterms:W3CDTF">2025-09-29T14:48:17Z</dcterms:modified>
  <cp:lastModifiedBy>Felienne</cp:lastModifiedBy>
  <cp:lastPrinted>2001-02-07T23:39:39Z</cp:lastPrinted>
</cp:coreProperties>
</file>