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120" windowWidth="17100" windowHeight="9855" tabRatio="600" firstSheet="0" activeTab="0" autoFilterDateGrouping="1"/>
  </bookViews>
  <sheets>
    <sheet name="FV" sheetId="1" state="visible" r:id="rId1"/>
    <sheet name="PV" sheetId="2" state="visible" r:id="rId2"/>
    <sheet name="NPV1" sheetId="3" state="visible" r:id="rId3"/>
    <sheet name="NPV2" sheetId="4" state="visible" r:id="rId4"/>
    <sheet name="IRR1" sheetId="5" state="visible" r:id="rId5"/>
  </sheets>
  <definedNames/>
  <calcPr calcId="145621" fullCalcOnLoad="1"/>
</workbook>
</file>

<file path=xl/styles.xml><?xml version="1.0" encoding="utf-8"?>
<styleSheet xmlns="http://schemas.openxmlformats.org/spreadsheetml/2006/main">
  <numFmts count="3">
    <numFmt numFmtId="164" formatCode="&quot;$&quot;#,##0.00_);[Red]\(&quot;$&quot;#,##0.00\)"/>
    <numFmt numFmtId="165" formatCode="&quot;$&quot;#,##0_);[Red]\(&quot;$&quot;#,##0\)"/>
    <numFmt numFmtId="166" formatCode="0.0%"/>
  </numFmts>
  <fonts count="3">
    <font>
      <name val="Calibri"/>
      <family val="2"/>
      <color theme="1"/>
      <sz val="11"/>
      <scheme val="minor"/>
    </font>
    <font>
      <name val="Times New Roman"/>
      <family val="1"/>
      <color theme="1"/>
      <sz val="11"/>
    </font>
    <font>
      <name val="Times New Roman"/>
      <family val="1"/>
      <b val="1"/>
      <color theme="1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2" applyAlignment="1" pivotButton="0" quotePrefix="0" xfId="0">
      <alignment horizontal="center"/>
    </xf>
    <xf numFmtId="9" fontId="1" fillId="0" borderId="0" pivotButton="0" quotePrefix="0" xfId="0"/>
    <xf numFmtId="164" fontId="1" fillId="0" borderId="0" pivotButton="0" quotePrefix="0" xfId="0"/>
    <xf numFmtId="165" fontId="1" fillId="0" borderId="0" pivotButton="0" quotePrefix="0" xfId="0"/>
    <xf numFmtId="164" fontId="1" fillId="0" borderId="1" pivotButton="0" quotePrefix="0" xfId="0"/>
    <xf numFmtId="0" fontId="1" fillId="0" borderId="2" pivotButton="0" quotePrefix="0" xfId="0"/>
    <xf numFmtId="0" fontId="1" fillId="0" borderId="2" applyAlignment="1" pivotButton="0" quotePrefix="1" xfId="0">
      <alignment horizontal="center"/>
    </xf>
    <xf numFmtId="166" fontId="1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3" applyAlignment="1" pivotButton="0" quotePrefix="0" xfId="0">
      <alignment horizontal="center"/>
    </xf>
    <xf numFmtId="165" fontId="1" fillId="0" borderId="3" pivotButton="0" quotePrefix="0" xfId="0"/>
    <xf numFmtId="0" fontId="1" fillId="0" borderId="3" applyAlignment="1" pivotButton="0" quotePrefix="0" xfId="0">
      <alignment horizontal="left"/>
    </xf>
    <xf numFmtId="0" fontId="1" fillId="0" borderId="0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166" fontId="1" fillId="0" borderId="0" pivotButton="0" quotePrefix="0" xfId="0"/>
    <xf numFmtId="166" fontId="1" fillId="0" borderId="1" applyAlignment="1" pivotButton="0" quotePrefix="0" xfId="0">
      <alignment horizontal="center"/>
    </xf>
    <xf numFmtId="166" fontId="1" fillId="0" borderId="0" pivotButton="0" quotePrefix="0" xfId="0"/>
    <xf numFmtId="164" fontId="1" fillId="0" borderId="0" pivotButton="0" quotePrefix="0" xfId="0"/>
    <xf numFmtId="165" fontId="1" fillId="0" borderId="0" pivotButton="0" quotePrefix="0" xfId="0"/>
    <xf numFmtId="164" fontId="1" fillId="0" borderId="1" pivotButton="0" quotePrefix="0" xfId="0"/>
    <xf numFmtId="165" fontId="1" fillId="0" borderId="3" pivotButton="0" quotePrefix="0" xfId="0"/>
    <xf numFmtId="166" fontId="1" fillId="0" borderId="1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tabSelected="1" zoomScale="154" zoomScaleNormal="154" workbookViewId="0">
      <selection activeCell="B8" sqref="B8"/>
    </sheetView>
  </sheetViews>
  <sheetFormatPr baseColWidth="8" defaultRowHeight="15"/>
  <cols>
    <col width="13.5703125" customWidth="1" style="3" min="1" max="1"/>
    <col width="12.42578125" customWidth="1" style="3" min="2" max="2"/>
    <col width="15.5703125" customWidth="1" style="3" min="3" max="3"/>
    <col width="16.42578125" customWidth="1" style="3" min="4" max="4"/>
    <col width="9.140625" customWidth="1" style="3" min="5" max="16384"/>
  </cols>
  <sheetData>
    <row r="1">
      <c r="A1" s="2" t="inlineStr">
        <is>
          <t>FV function: FV(rate, nper, pmt, pv, type)</t>
        </is>
      </c>
    </row>
    <row r="2"/>
    <row r="3">
      <c r="A3" s="10" t="n"/>
      <c r="B3" s="5" t="inlineStr">
        <is>
          <t>(a)</t>
        </is>
      </c>
      <c r="C3" s="5" t="inlineStr">
        <is>
          <t>(b)</t>
        </is>
      </c>
      <c r="D3" s="11" t="inlineStr">
        <is>
          <t>(c )</t>
        </is>
      </c>
    </row>
    <row r="4">
      <c r="A4" s="3" t="inlineStr">
        <is>
          <t>rate:</t>
        </is>
      </c>
      <c r="B4" s="6" t="n">
        <v>0.05</v>
      </c>
      <c r="C4" s="21">
        <f>5.5%</f>
        <v/>
      </c>
      <c r="D4" s="6" t="n">
        <v>0.06</v>
      </c>
    </row>
    <row r="5">
      <c r="A5" s="3" t="inlineStr">
        <is>
          <t>nper:</t>
        </is>
      </c>
      <c r="B5" s="3" t="n">
        <v>7</v>
      </c>
      <c r="C5" s="3">
        <f>12*30</f>
        <v/>
      </c>
      <c r="D5" s="3" t="n">
        <v>10</v>
      </c>
    </row>
    <row r="6">
      <c r="A6" s="3" t="inlineStr">
        <is>
          <t>pmt:</t>
        </is>
      </c>
      <c r="B6" s="3" t="n">
        <v>0</v>
      </c>
      <c r="C6" s="22" t="n">
        <v>-1500</v>
      </c>
      <c r="D6" s="23" t="n">
        <v>-1500</v>
      </c>
    </row>
    <row r="7">
      <c r="A7" s="3" t="inlineStr">
        <is>
          <t>pv:</t>
        </is>
      </c>
      <c r="B7" s="23" t="n">
        <v>-1000</v>
      </c>
      <c r="C7" s="3" t="n">
        <v>0</v>
      </c>
      <c r="D7" s="23" t="n">
        <v>-20000</v>
      </c>
    </row>
    <row r="8">
      <c r="A8" s="4" t="inlineStr">
        <is>
          <t>Future value:</t>
        </is>
      </c>
      <c r="B8" s="24">
        <f>+FV(B4, B5, B6, B7)</f>
        <v/>
      </c>
      <c r="C8" s="24">
        <f>+(FV(C4/12, C5, C6))</f>
        <v/>
      </c>
      <c r="D8" s="24">
        <f>+FV(D4, D5, D6, D7)</f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zoomScale="154" zoomScaleNormal="154" workbookViewId="0">
      <selection activeCell="A1" sqref="A1"/>
    </sheetView>
  </sheetViews>
  <sheetFormatPr baseColWidth="8" defaultRowHeight="15"/>
  <cols>
    <col width="13.5703125" customWidth="1" style="3" min="1" max="1"/>
    <col width="12.42578125" customWidth="1" style="3" min="2" max="2"/>
    <col width="15.5703125" customWidth="1" style="3" min="3" max="3"/>
    <col width="16.42578125" customWidth="1" style="3" min="4" max="4"/>
    <col width="9.140625" customWidth="1" style="3" min="5" max="16384"/>
  </cols>
  <sheetData>
    <row r="1">
      <c r="A1" s="2" t="inlineStr">
        <is>
          <t>PV function: PV(rate, nper, pmt, fv, type)</t>
        </is>
      </c>
    </row>
    <row r="2"/>
    <row r="3">
      <c r="A3" s="10" t="n"/>
      <c r="B3" s="5" t="inlineStr">
        <is>
          <t>(a)</t>
        </is>
      </c>
      <c r="C3" s="5" t="inlineStr">
        <is>
          <t>(b)</t>
        </is>
      </c>
      <c r="D3" s="11" t="inlineStr">
        <is>
          <t>(c )</t>
        </is>
      </c>
    </row>
    <row r="4">
      <c r="A4" s="3" t="inlineStr">
        <is>
          <t>rate:</t>
        </is>
      </c>
      <c r="B4" s="6" t="n">
        <v>0.1</v>
      </c>
      <c r="C4" s="21">
        <f>2.5%</f>
        <v/>
      </c>
      <c r="D4" s="6" t="n">
        <v>0.1</v>
      </c>
    </row>
    <row r="5">
      <c r="A5" s="3" t="inlineStr">
        <is>
          <t>nper:</t>
        </is>
      </c>
      <c r="B5" s="3" t="n">
        <v>8</v>
      </c>
      <c r="C5" s="3">
        <f>12*6</f>
        <v/>
      </c>
      <c r="D5" s="3" t="n">
        <v>10</v>
      </c>
    </row>
    <row r="6">
      <c r="A6" s="3" t="inlineStr">
        <is>
          <t>pmt:</t>
        </is>
      </c>
      <c r="B6" s="3" t="n">
        <v>0</v>
      </c>
      <c r="C6" s="22" t="n">
        <v>-430</v>
      </c>
      <c r="D6" s="23" t="n">
        <v>-8000</v>
      </c>
    </row>
    <row r="7">
      <c r="A7" s="3" t="inlineStr">
        <is>
          <t>fv:</t>
        </is>
      </c>
      <c r="B7" s="23" t="n">
        <v>-30000</v>
      </c>
      <c r="C7" s="3" t="n">
        <v>0</v>
      </c>
      <c r="D7" s="23" t="n">
        <v>-25000</v>
      </c>
    </row>
    <row r="8">
      <c r="A8" s="4" t="inlineStr">
        <is>
          <t>Present value:</t>
        </is>
      </c>
      <c r="B8" s="24">
        <f>+PV(B4, B5, B6, B7)</f>
        <v/>
      </c>
      <c r="C8" s="24">
        <f>+(PV(C4/12, C5, C6))</f>
        <v/>
      </c>
      <c r="D8" s="24">
        <f>+PV(D4, D5, D6, D7)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zoomScale="154" zoomScaleNormal="154" workbookViewId="0">
      <selection activeCell="B9" sqref="B9"/>
    </sheetView>
  </sheetViews>
  <sheetFormatPr baseColWidth="8" defaultRowHeight="15"/>
  <cols>
    <col width="17.42578125" customWidth="1" style="3" min="1" max="2"/>
    <col width="9" bestFit="1" customWidth="1" style="3" min="3" max="3"/>
    <col width="7.28515625" bestFit="1" customWidth="1" style="3" min="4" max="6"/>
    <col width="9.28515625" bestFit="1" customWidth="1" style="3" min="7" max="7"/>
    <col width="9.140625" customWidth="1" style="3" min="8" max="16384"/>
  </cols>
  <sheetData>
    <row r="1">
      <c r="A1" s="2" t="inlineStr">
        <is>
          <t>NPV function: NPV(rate, value1, [Person_1], ….)</t>
        </is>
      </c>
      <c r="B1" s="2" t="n"/>
    </row>
    <row r="2">
      <c r="A2" s="2" t="n"/>
      <c r="B2" s="2" t="n"/>
    </row>
    <row r="3"/>
    <row r="4">
      <c r="A4" s="3" t="inlineStr">
        <is>
          <t xml:space="preserve">Interest rate: </t>
        </is>
      </c>
      <c r="B4" s="21" t="n">
        <v>0.06</v>
      </c>
    </row>
    <row r="5">
      <c r="A5" s="10" t="inlineStr">
        <is>
          <t>Period</t>
        </is>
      </c>
      <c r="B5" s="10" t="n">
        <v>0</v>
      </c>
      <c r="C5" s="10" t="n">
        <v>1</v>
      </c>
      <c r="D5" s="10" t="n">
        <v>2</v>
      </c>
      <c r="E5" s="10" t="n">
        <v>3</v>
      </c>
      <c r="F5" s="10" t="n">
        <v>4</v>
      </c>
      <c r="G5" s="10" t="n">
        <v>5</v>
      </c>
    </row>
    <row r="6">
      <c r="A6" s="16" t="inlineStr">
        <is>
          <t>Cost</t>
        </is>
      </c>
      <c r="B6" s="14" t="n"/>
      <c r="C6" s="25" t="n">
        <v>95000</v>
      </c>
      <c r="D6" s="25" t="n"/>
      <c r="E6" s="25" t="n"/>
      <c r="F6" s="25" t="n"/>
      <c r="G6" s="25" t="n"/>
    </row>
    <row r="7">
      <c r="A7" s="17" t="inlineStr">
        <is>
          <t>Benefit</t>
        </is>
      </c>
      <c r="B7" s="13" t="n"/>
      <c r="C7" s="23" t="n"/>
      <c r="D7" s="23" t="n">
        <v>8000</v>
      </c>
      <c r="E7" s="23" t="n">
        <v>8000</v>
      </c>
      <c r="F7" s="23" t="n">
        <v>8000</v>
      </c>
      <c r="G7" s="23" t="n">
        <v>108000</v>
      </c>
    </row>
    <row r="8">
      <c r="A8" s="17" t="inlineStr">
        <is>
          <t>Total Cash Flow</t>
        </is>
      </c>
      <c r="B8" s="13" t="n"/>
      <c r="C8" s="23">
        <f>-C6</f>
        <v/>
      </c>
      <c r="D8" s="23">
        <f>+D7</f>
        <v/>
      </c>
      <c r="E8" s="23">
        <f>+E7</f>
        <v/>
      </c>
      <c r="F8" s="23">
        <f>+F7</f>
        <v/>
      </c>
      <c r="G8" s="23">
        <f>+G7</f>
        <v/>
      </c>
    </row>
    <row r="9">
      <c r="A9" s="18" t="inlineStr">
        <is>
          <t>Net Present Value</t>
        </is>
      </c>
      <c r="B9" s="24">
        <f>NPV(B4,C8:G8)</f>
        <v/>
      </c>
      <c r="C9" s="4" t="n"/>
      <c r="D9" s="4" t="n"/>
      <c r="E9" s="4" t="n"/>
      <c r="F9" s="4" t="n"/>
      <c r="G9" s="4" t="n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zoomScale="154" zoomScaleNormal="154" workbookViewId="0">
      <selection activeCell="B9" sqref="B9"/>
    </sheetView>
  </sheetViews>
  <sheetFormatPr baseColWidth="8" defaultRowHeight="15"/>
  <cols>
    <col width="17.42578125" customWidth="1" style="3" min="1" max="2"/>
    <col width="9" bestFit="1" customWidth="1" style="3" min="3" max="3"/>
    <col width="7.28515625" bestFit="1" customWidth="1" style="3" min="4" max="5"/>
    <col width="9.28515625" bestFit="1" customWidth="1" style="3" min="6" max="6"/>
    <col width="9.140625" customWidth="1" style="3" min="7" max="16384"/>
  </cols>
  <sheetData>
    <row r="1">
      <c r="A1" s="2" t="inlineStr">
        <is>
          <t>NPV function: NPV(rate, value1, [Person_1], ….)</t>
        </is>
      </c>
      <c r="B1" s="2" t="n"/>
    </row>
    <row r="2">
      <c r="A2" s="2" t="n"/>
      <c r="B2" s="2" t="n"/>
    </row>
    <row r="3"/>
    <row r="4">
      <c r="A4" s="3" t="inlineStr">
        <is>
          <t xml:space="preserve">Interest rate: </t>
        </is>
      </c>
      <c r="B4" s="21" t="n">
        <v>0.06</v>
      </c>
    </row>
    <row r="5">
      <c r="A5" s="10" t="inlineStr">
        <is>
          <t>Period</t>
        </is>
      </c>
      <c r="B5" s="10" t="n">
        <v>0</v>
      </c>
      <c r="C5" s="10" t="n">
        <v>1</v>
      </c>
      <c r="D5" s="10" t="n">
        <v>2</v>
      </c>
      <c r="E5" s="10" t="n">
        <v>3</v>
      </c>
      <c r="F5" s="10" t="n">
        <v>4</v>
      </c>
    </row>
    <row r="6">
      <c r="A6" s="16" t="inlineStr">
        <is>
          <t>Cost</t>
        </is>
      </c>
      <c r="B6" s="25" t="n">
        <v>95000</v>
      </c>
      <c r="D6" s="25" t="n"/>
      <c r="E6" s="25" t="n"/>
      <c r="F6" s="25" t="n"/>
    </row>
    <row r="7">
      <c r="A7" s="17" t="inlineStr">
        <is>
          <t>Benefit</t>
        </is>
      </c>
      <c r="B7" s="13" t="n"/>
      <c r="C7" s="23" t="n">
        <v>8000</v>
      </c>
      <c r="D7" s="23" t="n">
        <v>8000</v>
      </c>
      <c r="E7" s="23" t="n">
        <v>0</v>
      </c>
      <c r="F7" s="23" t="n">
        <v>108000</v>
      </c>
    </row>
    <row r="8">
      <c r="A8" s="17" t="inlineStr">
        <is>
          <t>Total Cash Flow</t>
        </is>
      </c>
      <c r="B8" s="23">
        <f>-B6</f>
        <v/>
      </c>
      <c r="C8" s="23">
        <f>+C7</f>
        <v/>
      </c>
      <c r="D8" s="23">
        <f>+D7</f>
        <v/>
      </c>
      <c r="E8" s="23">
        <f>+E7</f>
        <v/>
      </c>
      <c r="F8" s="23">
        <f>+F7</f>
        <v/>
      </c>
    </row>
    <row r="9">
      <c r="A9" s="18" t="inlineStr">
        <is>
          <t>Net Present Value</t>
        </is>
      </c>
      <c r="B9" s="24">
        <f>NPV(B4,C8:F8)+B8</f>
        <v/>
      </c>
      <c r="C9" s="4" t="n"/>
      <c r="D9" s="4" t="n"/>
      <c r="E9" s="4" t="n"/>
      <c r="F9" s="4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zoomScale="154" zoomScaleNormal="154" workbookViewId="0">
      <selection activeCell="D8" sqref="D8"/>
    </sheetView>
  </sheetViews>
  <sheetFormatPr baseColWidth="8" defaultRowHeight="15"/>
  <cols>
    <col width="17.42578125" customWidth="1" style="3" min="1" max="2"/>
    <col width="9" bestFit="1" customWidth="1" style="3" min="3" max="3"/>
    <col width="7.28515625" bestFit="1" customWidth="1" style="3" min="4" max="6"/>
    <col width="9.28515625" bestFit="1" customWidth="1" style="3" min="7" max="7"/>
    <col width="9.140625" customWidth="1" style="3" min="8" max="16384"/>
  </cols>
  <sheetData>
    <row r="1">
      <c r="A1" s="2" t="inlineStr">
        <is>
          <t>IRR function: IRR(values, guess)</t>
        </is>
      </c>
      <c r="B1" s="2" t="n"/>
    </row>
    <row r="2">
      <c r="A2" s="2" t="n"/>
      <c r="B2" s="2" t="n"/>
    </row>
    <row r="3"/>
    <row r="4">
      <c r="B4" s="21" t="n"/>
    </row>
    <row r="5">
      <c r="A5" s="10" t="inlineStr">
        <is>
          <t>Period</t>
        </is>
      </c>
      <c r="B5" s="5" t="n">
        <v>0</v>
      </c>
      <c r="C5" s="5" t="n">
        <v>1</v>
      </c>
      <c r="D5" s="5" t="n">
        <v>2</v>
      </c>
      <c r="E5" s="5" t="n">
        <v>3</v>
      </c>
      <c r="F5" s="5" t="n">
        <v>4</v>
      </c>
      <c r="G5" s="5" t="n">
        <v>5</v>
      </c>
    </row>
    <row r="6">
      <c r="A6" s="16" t="inlineStr">
        <is>
          <t>Cost</t>
        </is>
      </c>
      <c r="B6" s="14" t="n"/>
      <c r="C6" s="25" t="n">
        <v>95000</v>
      </c>
      <c r="D6" s="25" t="n"/>
      <c r="E6" s="25" t="n"/>
      <c r="F6" s="25" t="n"/>
      <c r="G6" s="25" t="n"/>
    </row>
    <row r="7">
      <c r="A7" s="17" t="inlineStr">
        <is>
          <t>Benefit</t>
        </is>
      </c>
      <c r="B7" s="13" t="n"/>
      <c r="C7" s="23" t="n"/>
      <c r="D7" s="23" t="n">
        <v>8000</v>
      </c>
      <c r="E7" s="23" t="n">
        <v>8000</v>
      </c>
      <c r="F7" s="23" t="n">
        <v>8000</v>
      </c>
      <c r="G7" s="23" t="n">
        <v>108000</v>
      </c>
    </row>
    <row r="8">
      <c r="A8" s="17" t="inlineStr">
        <is>
          <t>Total Cash Flow</t>
        </is>
      </c>
      <c r="B8" s="13" t="n"/>
      <c r="C8" s="23">
        <f>-C6</f>
        <v/>
      </c>
      <c r="D8" s="23">
        <f>+D7</f>
        <v/>
      </c>
      <c r="E8" s="23">
        <f>+E7</f>
        <v/>
      </c>
      <c r="F8" s="23">
        <f>+F7</f>
        <v/>
      </c>
      <c r="G8" s="23">
        <f>+G7</f>
        <v/>
      </c>
    </row>
    <row r="9">
      <c r="A9" s="18" t="inlineStr">
        <is>
          <t>IRR</t>
        </is>
      </c>
      <c r="B9" s="26">
        <f>+IRR(C8:G8)</f>
        <v/>
      </c>
      <c r="C9" s="4" t="n"/>
      <c r="D9" s="4" t="n"/>
      <c r="E9" s="4" t="n"/>
      <c r="F9" s="4" t="n"/>
      <c r="G9" s="4" t="n"/>
    </row>
    <row r="10">
      <c r="B10" s="21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mark.xu</dc:creator>
  <dcterms:created xsi:type="dcterms:W3CDTF">2011-02-03T16:35:38Z</dcterms:created>
  <dcterms:modified xsi:type="dcterms:W3CDTF">2025-09-29T17:24:20Z</dcterms:modified>
  <cp:lastModifiedBy>Xu, Mark - NRCS, Beltsville, MD</cp:lastModifiedBy>
</cp:coreProperties>
</file>