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048" yWindow="5172" windowWidth="25500" windowHeight="12960" tabRatio="600" firstSheet="0" activeTab="0" autoFilterDateGrouping="1"/>
  </bookViews>
  <sheets>
    <sheet name="general" sheetId="1" state="visible" r:id="rId1"/>
    <sheet name="week3" sheetId="2" state="visible" r:id="rId2"/>
    <sheet name="week4" sheetId="3" state="visible" r:id="rId3"/>
    <sheet name="week5" sheetId="4" state="visible" r:id="rId4"/>
  </sheets>
  <definedNames>
    <definedName name="week2">week2!$A$1:$AJ$10</definedName>
    <definedName name="week3">week3!$A$1:$AJ$10</definedName>
    <definedName name="week4">week4!$A$1:$AJ$10</definedName>
    <definedName name="week5">week5!$A$1:$AJ$10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</cellStyleXfs>
  <cellXfs count="8">
    <xf numFmtId="0" fontId="0" fillId="0" borderId="0" pivotButton="0" quotePrefix="0" xfId="0"/>
    <xf numFmtId="0" fontId="18" fillId="0" borderId="10" pivotButton="0" quotePrefix="0" xfId="0"/>
    <xf numFmtId="9" fontId="18" fillId="0" borderId="10" pivotButton="0" quotePrefix="0" xfId="0"/>
    <xf numFmtId="0" fontId="19" fillId="33" borderId="10" pivotButton="0" quotePrefix="0" xfId="0"/>
    <xf numFmtId="49" fontId="19" fillId="33" borderId="10" pivotButton="0" quotePrefix="0" xfId="0"/>
    <xf numFmtId="49" fontId="19" fillId="34" borderId="11" pivotButton="0" quotePrefix="0" xfId="0"/>
    <xf numFmtId="0" fontId="0" fillId="34" borderId="0" pivotButton="0" quotePrefix="0" xfId="0"/>
    <xf numFmtId="1" fontId="0" fillId="0" borderId="0" pivotButton="0" quotePrefix="0" xfId="0"/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1"/>
  <sheetViews>
    <sheetView tabSelected="1" topLeftCell="B1" workbookViewId="0">
      <selection activeCell="S2" sqref="S2"/>
    </sheetView>
  </sheetViews>
  <sheetFormatPr baseColWidth="8" defaultRowHeight="14.4"/>
  <cols>
    <col width="30.5546875" bestFit="1" customWidth="1" min="1" max="1"/>
    <col width="8.77734375" bestFit="1" customWidth="1" min="2" max="2"/>
    <col width="5.44140625" bestFit="1" customWidth="1" min="3" max="3"/>
    <col width="9.88671875" bestFit="1" customWidth="1" min="4" max="4"/>
    <col width="16.21875" bestFit="1" customWidth="1" min="5" max="5"/>
    <col width="9.88671875" bestFit="1" customWidth="1" min="6" max="6"/>
    <col width="10.6640625" bestFit="1" customWidth="1" min="7" max="7"/>
    <col width="16.21875" customWidth="1" min="8" max="8"/>
    <col width="6.44140625" bestFit="1" customWidth="1" min="9" max="9"/>
    <col width="7" bestFit="1" customWidth="1" min="10" max="12"/>
    <col width="4.77734375" bestFit="1" customWidth="1" min="13" max="13"/>
    <col width="7.6640625" bestFit="1" customWidth="1" min="14" max="18"/>
  </cols>
  <sheetData>
    <row r="1">
      <c r="A1" s="3" t="inlineStr">
        <is>
          <t>Last First M</t>
        </is>
      </c>
      <c r="B1" t="inlineStr">
        <is>
          <t>ID</t>
        </is>
      </c>
      <c r="C1" s="3" t="inlineStr">
        <is>
          <t>Grade</t>
        </is>
      </c>
      <c r="D1" s="3" t="inlineStr">
        <is>
          <t>Local ID</t>
        </is>
      </c>
      <c r="E1" s="3" t="inlineStr">
        <is>
          <t>Instructional Setting</t>
        </is>
      </c>
      <c r="F1" s="3" t="inlineStr">
        <is>
          <t>Ethnic Code</t>
        </is>
      </c>
      <c r="G1" s="3" t="inlineStr">
        <is>
          <t>Year Entered</t>
        </is>
      </c>
      <c r="H1" s="3" t="inlineStr">
        <is>
          <t>Program</t>
        </is>
      </c>
      <c r="I1" s="3" t="inlineStr">
        <is>
          <t>PC</t>
        </is>
      </c>
      <c r="J1" s="4" t="inlineStr">
        <is>
          <t>8/31</t>
        </is>
      </c>
      <c r="K1" s="4" t="inlineStr">
        <is>
          <t>9/7</t>
        </is>
      </c>
      <c r="L1" s="4" t="inlineStr">
        <is>
          <t>9/14</t>
        </is>
      </c>
      <c r="M1" s="4" t="inlineStr">
        <is>
          <t>9/21</t>
        </is>
      </c>
      <c r="N1" s="4" t="inlineStr">
        <is>
          <t>9/28</t>
        </is>
      </c>
      <c r="O1" s="4" t="inlineStr">
        <is>
          <t>10/5</t>
        </is>
      </c>
      <c r="P1" s="4" t="inlineStr">
        <is>
          <t>10/12</t>
        </is>
      </c>
      <c r="Q1" s="4" t="inlineStr">
        <is>
          <t>10/19</t>
        </is>
      </c>
      <c r="R1" s="4" t="inlineStr">
        <is>
          <t>10/26</t>
        </is>
      </c>
      <c r="S1" s="5" t="inlineStr">
        <is>
          <t>TOT</t>
        </is>
      </c>
    </row>
    <row r="2">
      <c r="A2" s="1" t="n"/>
      <c r="B2" t="n">
        <v>1</v>
      </c>
      <c r="C2" s="1">
        <f>12</f>
        <v/>
      </c>
      <c r="D2" s="1" t="n"/>
      <c r="E2" s="1">
        <f>"Regular Ed [RE]"</f>
        <v/>
      </c>
      <c r="F2" s="1">
        <f>"A"</f>
        <v/>
      </c>
      <c r="G2" s="1">
        <f>"2017/2018"</f>
        <v/>
      </c>
      <c r="H2" s="1" t="n"/>
      <c r="I2" s="1">
        <f>"No"</f>
        <v/>
      </c>
      <c r="J2" s="2">
        <f>(VLOOKUP(B2,week2,6))/((VLOOKUP(B2,week2,5)+VLOOKUP(B2,week2,6)))</f>
        <v/>
      </c>
      <c r="K2" s="2">
        <f>(VLOOKUP(B2,week3,6))/((VLOOKUP(B2,week3,5)+VLOOKUP(B2,week3,6)))</f>
        <v/>
      </c>
      <c r="L2" s="2">
        <f>(VLOOKUP(B2,week4,6))/((VLOOKUP(B2,week4,5)+VLOOKUP(B2,week4,6)))</f>
        <v/>
      </c>
      <c r="M2" s="2">
        <f>(VLOOKUP(B2,week5,6))/((VLOOKUP(B2,week5,5)+VLOOKUP(B2,week5,6)))</f>
        <v/>
      </c>
      <c r="N2" s="2">
        <f>(VLOOKUP(B2,week6,6))/((VLOOKUP(B2,week6,5)+VLOOKUP(B2,week6,6)))</f>
        <v/>
      </c>
      <c r="O2" s="2">
        <f>(VLOOKUP(B2,week7,6))/((VLOOKUP(B2,week7,5)+VLOOKUP(B2,week7,6)))</f>
        <v/>
      </c>
      <c r="P2" s="2">
        <f>(VLOOKUP(B2,week8,6))/((VLOOKUP(B2,week8,5)+VLOOKUP(B2,week8,6)))</f>
        <v/>
      </c>
      <c r="Q2" s="2">
        <f>(VLOOKUP(B2,week9,6))/((VLOOKUP(B2,week9,5)+VLOOKUP(B2,week9,6)))</f>
        <v/>
      </c>
      <c r="R2" s="2">
        <f>(VLOOKUP(B2,week10,6))/((VLOOKUP(B2,week10,5)+VLOOKUP(B2,week10,6)))</f>
        <v/>
      </c>
      <c r="S2" s="6">
        <f t="array" ref="S2">(FIND(0,NPV(-0.9,IFERROR(N(J2:R2&gt;0.6),"")))-1)*(LOOKUP(2,J2:R2)&gt;0.6)</f>
        <v/>
      </c>
      <c r="T2" s="7" t="n"/>
    </row>
    <row r="3">
      <c r="A3" s="1" t="n"/>
      <c r="B3" t="n">
        <v>2</v>
      </c>
      <c r="C3" s="1">
        <f>11</f>
        <v/>
      </c>
      <c r="D3" s="1" t="n"/>
      <c r="E3" s="1">
        <f>"Regular Ed [RE]"</f>
        <v/>
      </c>
      <c r="F3" s="1">
        <f>"B"</f>
        <v/>
      </c>
      <c r="G3" s="1">
        <f>"2018/2019"</f>
        <v/>
      </c>
      <c r="H3" s="1" t="n"/>
      <c r="I3" s="1">
        <f>"Yes"</f>
        <v/>
      </c>
      <c r="J3" s="2">
        <f>(VLOOKUP(B3,week2,6))/((VLOOKUP(B3,week2,5)+VLOOKUP(B3,week2,6)))</f>
        <v/>
      </c>
      <c r="K3" s="2">
        <f>(VLOOKUP(B3,week3,6))/((VLOOKUP(B3,week3,5)+VLOOKUP(B3,week3,6)))</f>
        <v/>
      </c>
      <c r="L3" s="2">
        <f>(VLOOKUP(B3,week4,6))/((VLOOKUP(B3,week4,5)+VLOOKUP(B3,week4,6)))</f>
        <v/>
      </c>
      <c r="M3" s="2">
        <f>(VLOOKUP(B3,week5,6))/((VLOOKUP(B3,week5,5)+VLOOKUP(B3,week5,6)))</f>
        <v/>
      </c>
      <c r="N3" s="2">
        <f>(VLOOKUP(B3,week6,6))/((VLOOKUP(B3,week6,5)+VLOOKUP(B3,week6,6)))</f>
        <v/>
      </c>
      <c r="O3" s="2">
        <f>(VLOOKUP(B3,week7,6))/((VLOOKUP(B3,week7,5)+VLOOKUP(B3,week7,6)))</f>
        <v/>
      </c>
      <c r="P3" s="2">
        <f>(VLOOKUP(B3,week8,6))/((VLOOKUP(B3,week8,5)+VLOOKUP(B3,week8,6)))</f>
        <v/>
      </c>
      <c r="Q3" s="2">
        <f>(VLOOKUP(B3,week9,6))/((VLOOKUP(B3,week9,5)+VLOOKUP(B3,week9,6)))</f>
        <v/>
      </c>
      <c r="R3" s="2">
        <f>(VLOOKUP(B3,week10,6))/((VLOOKUP(B3,week10,5)+VLOOKUP(B3,week10,6)))</f>
        <v/>
      </c>
      <c r="S3" s="6">
        <f t="array" ref="S3">(FIND(0,NPV(-0.9,IFERROR(N(J3:R3&gt;0.6),"")))-1)*(LOOKUP(2,J3:R3)&gt;0.6)</f>
        <v/>
      </c>
      <c r="T3" s="7" t="n"/>
    </row>
    <row r="4">
      <c r="A4" s="1" t="n"/>
      <c r="B4" t="n">
        <v>3</v>
      </c>
      <c r="C4" s="1">
        <f>12</f>
        <v/>
      </c>
      <c r="D4" s="1" t="n"/>
      <c r="E4" s="1">
        <f>"Regular Ed [RE]"</f>
        <v/>
      </c>
      <c r="F4" s="1">
        <f>"B"</f>
        <v/>
      </c>
      <c r="G4" s="1">
        <f>"2017/2018"</f>
        <v/>
      </c>
      <c r="H4" s="1" t="n"/>
      <c r="I4" s="1">
        <f>"No"</f>
        <v/>
      </c>
      <c r="J4" s="2">
        <f>(VLOOKUP(B4,week2,6))/((VLOOKUP(B4,week2,5)+VLOOKUP(B4,week2,6)))</f>
        <v/>
      </c>
      <c r="K4" s="2">
        <f>(VLOOKUP(B4,week3,6))/((VLOOKUP(B4,week3,5)+VLOOKUP(B4,week3,6)))</f>
        <v/>
      </c>
      <c r="L4" s="2">
        <f>(VLOOKUP(B4,week4,6))/((VLOOKUP(B4,week4,5)+VLOOKUP(B4,week4,6)))</f>
        <v/>
      </c>
      <c r="M4" s="2">
        <f>(VLOOKUP(B4,week5,6))/((VLOOKUP(B4,week5,5)+VLOOKUP(B4,week5,6)))</f>
        <v/>
      </c>
      <c r="N4" s="2">
        <f>(VLOOKUP(B4,week6,6))/((VLOOKUP(B4,week6,5)+VLOOKUP(B4,week6,6)))</f>
        <v/>
      </c>
      <c r="O4" s="2">
        <f>(VLOOKUP(B4,week7,6))/((VLOOKUP(B4,week7,5)+VLOOKUP(B4,week7,6)))</f>
        <v/>
      </c>
      <c r="P4" s="2">
        <f>(VLOOKUP(B4,week8,6))/((VLOOKUP(B4,week8,5)+VLOOKUP(B4,week8,6)))</f>
        <v/>
      </c>
      <c r="Q4" s="2">
        <f>(VLOOKUP(B4,week9,6))/((VLOOKUP(B4,week9,5)+VLOOKUP(B4,week9,6)))</f>
        <v/>
      </c>
      <c r="R4" s="2">
        <f>(VLOOKUP(B4,week10,6))/((VLOOKUP(B4,week10,5)+VLOOKUP(B4,week10,6)))</f>
        <v/>
      </c>
      <c r="S4" s="6">
        <f t="array" ref="S4">(FIND(0,NPV(-0.9,IFERROR(N(J4:R4&gt;0.6),"")))-1)*(LOOKUP(2,J4:R4)&gt;0.6)</f>
        <v/>
      </c>
      <c r="T4" s="7" t="n"/>
    </row>
    <row r="5">
      <c r="A5" s="1" t="n"/>
      <c r="B5" t="n">
        <v>4</v>
      </c>
      <c r="C5" s="1">
        <f>12</f>
        <v/>
      </c>
      <c r="D5" s="1" t="n"/>
      <c r="E5" s="1">
        <f>"Regular Ed [RE]"</f>
        <v/>
      </c>
      <c r="F5" s="1">
        <f>"W"</f>
        <v/>
      </c>
      <c r="G5" s="1">
        <f>"2017/2018"</f>
        <v/>
      </c>
      <c r="H5" s="1" t="n"/>
      <c r="I5" s="1">
        <f>"No"</f>
        <v/>
      </c>
      <c r="J5" s="2">
        <f>(VLOOKUP(B5,week2,6))/((VLOOKUP(B5,week2,5)+VLOOKUP(B5,week2,6)))</f>
        <v/>
      </c>
      <c r="K5" s="2">
        <f>(VLOOKUP(B5,week3,6))/((VLOOKUP(B5,week3,5)+VLOOKUP(B5,week3,6)))</f>
        <v/>
      </c>
      <c r="L5" s="2">
        <f>(VLOOKUP(B5,week4,6))/((VLOOKUP(B5,week4,5)+VLOOKUP(B5,week4,6)))</f>
        <v/>
      </c>
      <c r="M5" s="2">
        <f>(VLOOKUP(B5,week5,6))/((VLOOKUP(B5,week5,5)+VLOOKUP(B5,week5,6)))</f>
        <v/>
      </c>
      <c r="N5" s="2">
        <f>(VLOOKUP(B5,week6,6))/((VLOOKUP(B5,week6,5)+VLOOKUP(B5,week6,6)))</f>
        <v/>
      </c>
      <c r="O5" s="2">
        <f>(VLOOKUP(B5,week7,6))/((VLOOKUP(B5,week7,5)+VLOOKUP(B5,week7,6)))</f>
        <v/>
      </c>
      <c r="P5" s="2">
        <f>(VLOOKUP(B5,week8,6))/((VLOOKUP(B5,week8,5)+VLOOKUP(B5,week8,6)))</f>
        <v/>
      </c>
      <c r="Q5" s="2">
        <f>(VLOOKUP(B5,week9,6))/((VLOOKUP(B5,week9,5)+VLOOKUP(B5,week9,6)))</f>
        <v/>
      </c>
      <c r="R5" s="2">
        <f>(VLOOKUP(B5,week10,6))/((VLOOKUP(B5,week10,5)+VLOOKUP(B5,week10,6)))</f>
        <v/>
      </c>
      <c r="S5" s="6">
        <f t="array" ref="S5">(FIND(0,NPV(-0.9,IFERROR(N(J5:R5&gt;0.6),"")))-1)*(LOOKUP(2,J5:R5)&gt;0.6)</f>
        <v/>
      </c>
      <c r="T5" s="7" t="n"/>
    </row>
    <row r="6">
      <c r="A6" s="1" t="n"/>
      <c r="B6" t="n">
        <v>5</v>
      </c>
      <c r="C6" s="1">
        <f>12</f>
        <v/>
      </c>
      <c r="D6" s="1" t="n"/>
      <c r="E6" s="1">
        <f>"Regular Ed [RE]"</f>
        <v/>
      </c>
      <c r="F6" s="1">
        <f>"A"</f>
        <v/>
      </c>
      <c r="G6" s="1">
        <f>"2017/2018"</f>
        <v/>
      </c>
      <c r="H6" s="1" t="n"/>
      <c r="I6" s="1">
        <f>"Yes"</f>
        <v/>
      </c>
      <c r="J6" s="2">
        <f>(VLOOKUP(B6,week2,6))/((VLOOKUP(B6,week2,5)+VLOOKUP(B6,week2,6)))</f>
        <v/>
      </c>
      <c r="K6" s="2">
        <f>(VLOOKUP(B6,week3,6))/((VLOOKUP(B6,week3,5)+VLOOKUP(B6,week3,6)))</f>
        <v/>
      </c>
      <c r="L6" s="2">
        <f>(VLOOKUP(B6,week4,6))/((VLOOKUP(B6,week4,5)+VLOOKUP(B6,week4,6)))</f>
        <v/>
      </c>
      <c r="M6" s="2">
        <f>(VLOOKUP(B6,week5,6))/((VLOOKUP(B6,week5,5)+VLOOKUP(B6,week5,6)))</f>
        <v/>
      </c>
      <c r="N6" s="2">
        <f>(VLOOKUP(B6,week6,6))/((VLOOKUP(B6,week6,5)+VLOOKUP(B6,week6,6)))</f>
        <v/>
      </c>
      <c r="O6" s="2">
        <f>(VLOOKUP(B6,week7,6))/((VLOOKUP(B6,week7,5)+VLOOKUP(B6,week7,6)))</f>
        <v/>
      </c>
      <c r="P6" s="2">
        <f>(VLOOKUP(B6,week8,6))/((VLOOKUP(B6,week8,5)+VLOOKUP(B6,week8,6)))</f>
        <v/>
      </c>
      <c r="Q6" s="2">
        <f>(VLOOKUP(B6,week9,6))/((VLOOKUP(B6,week9,5)+VLOOKUP(B6,week9,6)))</f>
        <v/>
      </c>
      <c r="R6" s="2">
        <f>(VLOOKUP(B6,week10,6))/((VLOOKUP(B6,week10,5)+VLOOKUP(B6,week10,6)))</f>
        <v/>
      </c>
      <c r="S6" s="6">
        <f t="array" ref="S6">(FIND(0,NPV(-0.9,IFERROR(N(J6:R6&gt;0.6),"")))-1)*(LOOKUP(2,J6:R6)&gt;0.6)</f>
        <v/>
      </c>
      <c r="T6" s="7" t="n"/>
    </row>
    <row r="7">
      <c r="A7" s="1" t="n"/>
      <c r="B7" t="n">
        <v>6</v>
      </c>
      <c r="C7" s="1">
        <f>11</f>
        <v/>
      </c>
      <c r="D7" s="1" t="n"/>
      <c r="E7" s="1">
        <f>"Special Ed [SE]"</f>
        <v/>
      </c>
      <c r="F7" s="1">
        <f>"H"</f>
        <v/>
      </c>
      <c r="G7" s="1">
        <f>"2018/2019"</f>
        <v/>
      </c>
      <c r="H7" s="1" t="n"/>
      <c r="I7" s="1">
        <f>"Yes"</f>
        <v/>
      </c>
      <c r="J7" s="2">
        <f>(VLOOKUP(B7,week2,6))/((VLOOKUP(B7,week2,5)+VLOOKUP(B7,week2,6)))</f>
        <v/>
      </c>
      <c r="K7" s="2">
        <f>(VLOOKUP(B7,week3,6))/((VLOOKUP(B7,week3,5)+VLOOKUP(B7,week3,6)))</f>
        <v/>
      </c>
      <c r="L7" s="2">
        <f>(VLOOKUP(B7,week4,6))/((VLOOKUP(B7,week4,5)+VLOOKUP(B7,week4,6)))</f>
        <v/>
      </c>
      <c r="M7" s="2">
        <f>(VLOOKUP(B7,week5,6))/((VLOOKUP(B7,week5,5)+VLOOKUP(B7,week5,6)))</f>
        <v/>
      </c>
      <c r="N7" s="2">
        <f>(VLOOKUP(B7,week6,6))/((VLOOKUP(B7,week6,5)+VLOOKUP(B7,week6,6)))</f>
        <v/>
      </c>
      <c r="O7" s="2">
        <f>(VLOOKUP(B7,week7,6))/((VLOOKUP(B7,week7,5)+VLOOKUP(B7,week7,6)))</f>
        <v/>
      </c>
      <c r="P7" s="2">
        <f>(VLOOKUP(B7,week8,6))/((VLOOKUP(B7,week8,5)+VLOOKUP(B7,week8,6)))</f>
        <v/>
      </c>
      <c r="Q7" s="2">
        <f>(VLOOKUP(B7,week9,6))/((VLOOKUP(B7,week9,5)+VLOOKUP(B7,week9,6)))</f>
        <v/>
      </c>
      <c r="R7" s="2">
        <f>(VLOOKUP(B7,week10,6))/((VLOOKUP(B7,week10,5)+VLOOKUP(B7,week10,6)))</f>
        <v/>
      </c>
      <c r="S7" s="6">
        <f t="array" ref="S7">(FIND(0,NPV(-0.9,IFERROR(N(J7:R7&gt;0.6),"")))-1)*(LOOKUP(2,J7:R7)&gt;0.6)</f>
        <v/>
      </c>
      <c r="T7" s="7" t="n"/>
    </row>
    <row r="8">
      <c r="A8" s="1" t="n"/>
      <c r="B8" t="n">
        <v>7</v>
      </c>
      <c r="C8" s="1">
        <f>12</f>
        <v/>
      </c>
      <c r="D8" s="1" t="n"/>
      <c r="E8" s="1">
        <f>"Regular Ed [RE]"</f>
        <v/>
      </c>
      <c r="F8" s="1">
        <f>"W"</f>
        <v/>
      </c>
      <c r="G8" s="1">
        <f>"2017/2018"</f>
        <v/>
      </c>
      <c r="H8" s="1" t="n"/>
      <c r="I8" s="1">
        <f>"No"</f>
        <v/>
      </c>
      <c r="J8" s="2">
        <f>(VLOOKUP(B8,week2,6))/((VLOOKUP(B8,week2,5)+VLOOKUP(B8,week2,6)))</f>
        <v/>
      </c>
      <c r="K8" s="2">
        <f>(VLOOKUP(B8,week3,6))/((VLOOKUP(B8,week3,5)+VLOOKUP(B8,week3,6)))</f>
        <v/>
      </c>
      <c r="L8" s="2">
        <f>(VLOOKUP(B8,week4,6))/((VLOOKUP(B8,week4,5)+VLOOKUP(B8,week4,6)))</f>
        <v/>
      </c>
      <c r="M8" s="2">
        <f>(VLOOKUP(B8,week5,6))/((VLOOKUP(B8,week5,5)+VLOOKUP(B8,week5,6)))</f>
        <v/>
      </c>
      <c r="N8" s="2">
        <f>(VLOOKUP(B8,week6,6))/((VLOOKUP(B8,week6,5)+VLOOKUP(B8,week6,6)))</f>
        <v/>
      </c>
      <c r="O8" s="2">
        <f>(VLOOKUP(B8,week7,6))/((VLOOKUP(B8,week7,5)+VLOOKUP(B8,week7,6)))</f>
        <v/>
      </c>
      <c r="P8" s="2">
        <f>(VLOOKUP(B8,week8,6))/((VLOOKUP(B8,week8,5)+VLOOKUP(B8,week8,6)))</f>
        <v/>
      </c>
      <c r="Q8" s="2">
        <f>(VLOOKUP(B8,week9,6))/((VLOOKUP(B8,week9,5)+VLOOKUP(B8,week9,6)))</f>
        <v/>
      </c>
      <c r="R8" s="2">
        <f>(VLOOKUP(B8,week10,6))/((VLOOKUP(B8,week10,5)+VLOOKUP(B8,week10,6)))</f>
        <v/>
      </c>
      <c r="S8" s="6">
        <f t="array" ref="S8">(FIND(0,NPV(-0.9,IFERROR(N(J8:R8&gt;0.6),"")))-1)*(LOOKUP(2,J8:R8)&gt;0.6)</f>
        <v/>
      </c>
      <c r="T8" s="7" t="n"/>
    </row>
    <row r="9">
      <c r="A9" s="1" t="n"/>
      <c r="B9" t="n">
        <v>8</v>
      </c>
      <c r="C9" s="1">
        <f>12</f>
        <v/>
      </c>
      <c r="D9" s="1" t="n"/>
      <c r="E9" s="1">
        <f>"Regular Ed [RE]"</f>
        <v/>
      </c>
      <c r="F9" s="1">
        <f>"W"</f>
        <v/>
      </c>
      <c r="G9" s="1">
        <f>"2017/2018"</f>
        <v/>
      </c>
      <c r="H9" s="1" t="n"/>
      <c r="I9" s="1">
        <f>"Yes"</f>
        <v/>
      </c>
      <c r="J9" s="2">
        <f>(VLOOKUP(B9,week2,6))/((VLOOKUP(B9,week2,5)+VLOOKUP(B9,week2,6)))</f>
        <v/>
      </c>
      <c r="K9" s="2">
        <f>(VLOOKUP(B9,week3,6))/((VLOOKUP(B9,week3,5)+VLOOKUP(B9,week3,6)))</f>
        <v/>
      </c>
      <c r="L9" s="2">
        <f>(VLOOKUP(B9,week4,6))/((VLOOKUP(B9,week4,5)+VLOOKUP(B9,week4,6)))</f>
        <v/>
      </c>
      <c r="M9" s="2">
        <f>(VLOOKUP(B9,week5,6))/((VLOOKUP(B9,week5,5)+VLOOKUP(B9,week5,6)))</f>
        <v/>
      </c>
      <c r="N9" s="2">
        <f>(VLOOKUP(B9,week6,6))/((VLOOKUP(B9,week6,5)+VLOOKUP(B9,week6,6)))</f>
        <v/>
      </c>
      <c r="O9" s="2">
        <f>(VLOOKUP(B9,week7,6))/((VLOOKUP(B9,week7,5)+VLOOKUP(B9,week7,6)))</f>
        <v/>
      </c>
      <c r="P9" s="2">
        <f>(VLOOKUP(B9,week8,6))/((VLOOKUP(B9,week8,5)+VLOOKUP(B9,week8,6)))</f>
        <v/>
      </c>
      <c r="Q9" s="2">
        <f>(VLOOKUP(B9,week9,6))/((VLOOKUP(B9,week9,5)+VLOOKUP(B9,week9,6)))</f>
        <v/>
      </c>
      <c r="R9" s="2">
        <f>(VLOOKUP(B9,week10,6))/((VLOOKUP(B9,week10,5)+VLOOKUP(B9,week10,6)))</f>
        <v/>
      </c>
      <c r="S9" s="6">
        <f t="array" ref="S9">(FIND(0,NPV(-0.9,IFERROR(N(J9:R9&gt;0.6),"")))-1)*(LOOKUP(2,J9:R9)&gt;0.6)</f>
        <v/>
      </c>
      <c r="T9" s="7" t="n"/>
    </row>
    <row r="10">
      <c r="A10" s="1" t="n"/>
      <c r="B10" t="n">
        <v>9</v>
      </c>
      <c r="C10" s="1">
        <f>12</f>
        <v/>
      </c>
      <c r="D10" s="1" t="n"/>
      <c r="E10" s="1">
        <f>"Regular Ed [RE]"</f>
        <v/>
      </c>
      <c r="F10" s="1">
        <f>"B"</f>
        <v/>
      </c>
      <c r="G10" s="1">
        <f>"2017/2018"</f>
        <v/>
      </c>
      <c r="H10" s="1" t="n"/>
      <c r="I10" s="1">
        <f>"Yes"</f>
        <v/>
      </c>
      <c r="J10" s="2">
        <f>(VLOOKUP(B10,week2,6))/((VLOOKUP(B10,week2,5)+VLOOKUP(B10,week2,6)))</f>
        <v/>
      </c>
      <c r="K10" s="2">
        <f>(VLOOKUP(B10,week3,6))/((VLOOKUP(B10,week3,5)+VLOOKUP(B10,week3,6)))</f>
        <v/>
      </c>
      <c r="L10" s="2">
        <f>(VLOOKUP(B10,week4,6))/((VLOOKUP(B10,week4,5)+VLOOKUP(B10,week4,6)))</f>
        <v/>
      </c>
      <c r="M10" s="2">
        <f>(VLOOKUP(B10,week5,6))/((VLOOKUP(B10,week5,5)+VLOOKUP(B10,week5,6)))</f>
        <v/>
      </c>
      <c r="N10" s="2">
        <f>(VLOOKUP(B10,week6,6))/((VLOOKUP(B10,week6,5)+VLOOKUP(B10,week6,6)))</f>
        <v/>
      </c>
      <c r="O10" s="2">
        <f>(VLOOKUP(B10,week7,6))/((VLOOKUP(B10,week7,5)+VLOOKUP(B10,week7,6)))</f>
        <v/>
      </c>
      <c r="P10" s="2">
        <f>(VLOOKUP(B10,week8,6))/((VLOOKUP(B10,week8,5)+VLOOKUP(B10,week8,6)))</f>
        <v/>
      </c>
      <c r="Q10" s="2">
        <f>(VLOOKUP(B10,week9,6))/((VLOOKUP(B10,week9,5)+VLOOKUP(B10,week9,6)))</f>
        <v/>
      </c>
      <c r="R10" s="2">
        <f>(VLOOKUP(B10,week10,6))/((VLOOKUP(B10,week10,5)+VLOOKUP(B10,week10,6)))</f>
        <v/>
      </c>
      <c r="S10" s="6">
        <f t="array" ref="S10">(FIND(0,NPV(-0.9,IFERROR(N(J10:R10&gt;0.6),"")))-1)*(LOOKUP(2,J10:R10)&gt;0.6)</f>
        <v/>
      </c>
      <c r="T10" s="7" t="n"/>
    </row>
    <row r="11">
      <c r="J11" s="2" t="n">
        <v>0.7</v>
      </c>
      <c r="K11" s="2" t="n">
        <v>0</v>
      </c>
      <c r="L11" s="2" t="n">
        <v>0</v>
      </c>
      <c r="M11" s="2" t="n">
        <v>0</v>
      </c>
      <c r="N11" s="2">
        <f>(VLOOKUP(B11,week6,6))/((VLOOKUP(B11,week6,5)+VLOOKUP(B11,week6,6)))</f>
        <v/>
      </c>
      <c r="O11" s="2">
        <f>(VLOOKUP(B11,week7,6))/((VLOOKUP(B11,week7,5)+VLOOKUP(B11,week7,6)))</f>
        <v/>
      </c>
      <c r="P11" s="2">
        <f>(VLOOKUP(B11,week8,6))/((VLOOKUP(B11,week8,5)+VLOOKUP(B11,week8,6)))</f>
        <v/>
      </c>
      <c r="Q11" s="2">
        <f>(VLOOKUP(B11,week9,6))/((VLOOKUP(B11,week9,5)+VLOOKUP(B11,week9,6)))</f>
        <v/>
      </c>
      <c r="R11" s="2">
        <f>(VLOOKUP(B11,week10,6))/((VLOOKUP(B11,week10,5)+VLOOKUP(B11,week10,6)))</f>
        <v/>
      </c>
      <c r="S11" s="6">
        <f t="array" ref="S11">(FIND(0,NPV(-0.9,IFERROR(N(J11:R11&gt;0.6),"")))-1)*(LOOKUP(2,J11:R11)&gt;0.6)</f>
        <v/>
      </c>
      <c r="T11" s="7" t="n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10"/>
  <sheetViews>
    <sheetView workbookViewId="0">
      <selection activeCell="B2" sqref="B2:B10"/>
    </sheetView>
  </sheetViews>
  <sheetFormatPr baseColWidth="8" defaultRowHeight="14.4"/>
  <sheetData>
    <row r="1">
      <c r="A1" t="inlineStr">
        <is>
          <t>ID</t>
        </is>
      </c>
      <c r="B1" t="inlineStr">
        <is>
          <t>Student</t>
        </is>
      </c>
      <c r="C1" t="inlineStr">
        <is>
          <t>Grade</t>
        </is>
      </c>
      <c r="D1" t="inlineStr">
        <is>
          <t>Total Full-Day Attended</t>
        </is>
      </c>
      <c r="E1" t="inlineStr">
        <is>
          <t>Periods Present (P)</t>
        </is>
      </c>
      <c r="F1" t="inlineStr">
        <is>
          <t>[Person_1]  (PND)</t>
        </is>
      </c>
      <c r="G1" t="inlineStr">
        <is>
          <t>[Person_2]  (SKP)</t>
        </is>
      </c>
      <c r="H1" t="inlineStr">
        <is>
          <t>Periods Family Activity  (FAM)</t>
        </is>
      </c>
      <c r="I1" t="inlineStr">
        <is>
          <t>Periods Employment  (EMP)</t>
        </is>
      </c>
      <c r="J1" t="inlineStr">
        <is>
          <t>Periods Transportation  (TRA)</t>
        </is>
      </c>
      <c r="K1" t="inlineStr">
        <is>
          <t>Periods Medical Unexcused  (MDU)</t>
        </is>
      </c>
      <c r="L1" t="inlineStr">
        <is>
          <t>Periods Medical Excused  (MDE)</t>
        </is>
      </c>
      <c r="M1" t="inlineStr">
        <is>
          <t>Periods Family Emergency  (EME)</t>
        </is>
      </c>
      <c r="N1" t="inlineStr">
        <is>
          <t>Periods Legal or Judicial Requirement  (LEG)</t>
        </is>
      </c>
      <c r="O1" t="inlineStr">
        <is>
          <t>[Person_3] Activity Excused  (ACE)</t>
        </is>
      </c>
      <c r="P1" t="inlineStr">
        <is>
          <t>Periods Religious Observance  (REL)</t>
        </is>
      </c>
      <c r="Q1" t="inlineStr">
        <is>
          <t>Periods Present/Absent (PAA)</t>
        </is>
      </c>
      <c r="R1" t="inlineStr">
        <is>
          <t>[Person_4] (DIS)</t>
        </is>
      </c>
      <c r="S1" t="inlineStr">
        <is>
          <t>Periods School Function (SCF)</t>
        </is>
      </c>
      <c r="T1" t="inlineStr">
        <is>
          <t>[Person_5] (RLC)</t>
        </is>
      </c>
      <c r="U1" t="inlineStr">
        <is>
          <t>Periods Intervention (INT)</t>
        </is>
      </c>
      <c r="V1" t="inlineStr">
        <is>
          <t>[Person_6] (EEX)</t>
        </is>
      </c>
      <c r="W1" t="inlineStr">
        <is>
          <t>Periods Made up Class (MUC)</t>
        </is>
      </c>
      <c r="X1" t="inlineStr">
        <is>
          <t>[Person_7] (TAR)</t>
        </is>
      </c>
      <c r="Y1" t="inlineStr">
        <is>
          <t>Periods Bus Tardy (BTR)</t>
        </is>
      </c>
      <c r="Z1" t="inlineStr">
        <is>
          <t>Periods Excused Tardy (EXT)</t>
        </is>
      </c>
      <c r="AA1" t="inlineStr">
        <is>
          <t>[Person_8] (XTR)</t>
        </is>
      </c>
      <c r="AB1" t="inlineStr">
        <is>
          <t>Periods Unexcused Tardy (ATR)</t>
        </is>
      </c>
      <c r="AC1" t="inlineStr">
        <is>
          <t>Periods NovaNet (NOV)</t>
        </is>
      </c>
      <c r="AD1" t="inlineStr">
        <is>
          <t>Periods Office (OFF)</t>
        </is>
      </c>
      <c r="AE1" t="inlineStr">
        <is>
          <t>Periods Early Release (ERL)</t>
        </is>
      </c>
      <c r="AF1" t="inlineStr">
        <is>
          <t>Periods Early Release Excused (ERX)</t>
        </is>
      </c>
      <c r="AG1" t="inlineStr">
        <is>
          <t>[Person_9] (ABS)</t>
        </is>
      </c>
      <c r="AH1" t="inlineStr">
        <is>
          <t>Periods Quarantine Present (QP)</t>
        </is>
      </c>
      <c r="AI1" t="inlineStr">
        <is>
          <t>Periods Quarantine Absent (QA)</t>
        </is>
      </c>
      <c r="AJ1" t="inlineStr">
        <is>
          <t>Total Periods Missed</t>
        </is>
      </c>
    </row>
    <row r="2">
      <c r="A2" t="n">
        <v>1</v>
      </c>
      <c r="C2">
        <f>12</f>
        <v/>
      </c>
      <c r="D2">
        <f>"3 - 75%"</f>
        <v/>
      </c>
      <c r="E2">
        <f>12</f>
        <v/>
      </c>
      <c r="F2">
        <f>4</f>
        <v/>
      </c>
      <c r="G2">
        <f>"0"</f>
        <v/>
      </c>
      <c r="H2">
        <f>"0"</f>
        <v/>
      </c>
      <c r="I2">
        <f>"0"</f>
        <v/>
      </c>
      <c r="J2">
        <f>"0"</f>
        <v/>
      </c>
      <c r="K2">
        <f>"0"</f>
        <v/>
      </c>
      <c r="L2">
        <f>"0"</f>
        <v/>
      </c>
      <c r="M2">
        <f>"0"</f>
        <v/>
      </c>
      <c r="N2">
        <f>"0"</f>
        <v/>
      </c>
      <c r="O2">
        <f>"0"</f>
        <v/>
      </c>
      <c r="P2">
        <f>"0"</f>
        <v/>
      </c>
      <c r="Q2">
        <f>"0"</f>
        <v/>
      </c>
      <c r="R2">
        <f>"0"</f>
        <v/>
      </c>
      <c r="S2">
        <f>"0"</f>
        <v/>
      </c>
      <c r="T2">
        <f>"0"</f>
        <v/>
      </c>
      <c r="U2">
        <f>"0"</f>
        <v/>
      </c>
      <c r="V2">
        <f>"0"</f>
        <v/>
      </c>
      <c r="W2">
        <f>"0"</f>
        <v/>
      </c>
      <c r="X2">
        <f>"0"</f>
        <v/>
      </c>
      <c r="Y2">
        <f>"0"</f>
        <v/>
      </c>
      <c r="Z2">
        <f>"0"</f>
        <v/>
      </c>
      <c r="AA2">
        <f>"0"</f>
        <v/>
      </c>
      <c r="AB2">
        <f>"0"</f>
        <v/>
      </c>
      <c r="AC2">
        <f>"0"</f>
        <v/>
      </c>
      <c r="AD2">
        <f>"0"</f>
        <v/>
      </c>
      <c r="AE2">
        <f>"0"</f>
        <v/>
      </c>
      <c r="AF2">
        <f>"0"</f>
        <v/>
      </c>
      <c r="AG2">
        <f>"0"</f>
        <v/>
      </c>
      <c r="AH2">
        <f>"0"</f>
        <v/>
      </c>
      <c r="AI2">
        <f>"0"</f>
        <v/>
      </c>
      <c r="AJ2">
        <f>52</f>
        <v/>
      </c>
    </row>
    <row r="3">
      <c r="A3" t="n">
        <v>2</v>
      </c>
      <c r="C3">
        <f>11</f>
        <v/>
      </c>
      <c r="D3">
        <f>"0"</f>
        <v/>
      </c>
      <c r="E3">
        <f>"0"</f>
        <v/>
      </c>
      <c r="F3">
        <f>"0"</f>
        <v/>
      </c>
      <c r="G3">
        <f>"0"</f>
        <v/>
      </c>
      <c r="H3">
        <f>"0"</f>
        <v/>
      </c>
      <c r="I3">
        <f>"0"</f>
        <v/>
      </c>
      <c r="J3">
        <f>"0"</f>
        <v/>
      </c>
      <c r="K3">
        <f>"0"</f>
        <v/>
      </c>
      <c r="L3">
        <f>"0"</f>
        <v/>
      </c>
      <c r="M3">
        <f>"0"</f>
        <v/>
      </c>
      <c r="N3">
        <f>"0"</f>
        <v/>
      </c>
      <c r="O3">
        <f>"0"</f>
        <v/>
      </c>
      <c r="P3">
        <f>"0"</f>
        <v/>
      </c>
      <c r="Q3">
        <f>"0"</f>
        <v/>
      </c>
      <c r="R3">
        <f>"0"</f>
        <v/>
      </c>
      <c r="S3">
        <f>"0"</f>
        <v/>
      </c>
      <c r="T3">
        <f>"0"</f>
        <v/>
      </c>
      <c r="U3">
        <f>"0"</f>
        <v/>
      </c>
      <c r="V3">
        <f>"0"</f>
        <v/>
      </c>
      <c r="W3">
        <f>"0"</f>
        <v/>
      </c>
      <c r="X3">
        <f>"0"</f>
        <v/>
      </c>
      <c r="Y3">
        <f>"0"</f>
        <v/>
      </c>
      <c r="Z3">
        <f>"0"</f>
        <v/>
      </c>
      <c r="AA3">
        <f>"0"</f>
        <v/>
      </c>
      <c r="AB3">
        <f>"0"</f>
        <v/>
      </c>
      <c r="AC3">
        <f>"0"</f>
        <v/>
      </c>
      <c r="AD3">
        <f>"0"</f>
        <v/>
      </c>
      <c r="AE3">
        <f>"0"</f>
        <v/>
      </c>
      <c r="AF3">
        <f>"0"</f>
        <v/>
      </c>
      <c r="AG3">
        <f>"0"</f>
        <v/>
      </c>
      <c r="AH3">
        <f>"0"</f>
        <v/>
      </c>
      <c r="AI3">
        <f>"0"</f>
        <v/>
      </c>
      <c r="AJ3">
        <f>"0"</f>
        <v/>
      </c>
    </row>
    <row r="4">
      <c r="A4" t="n">
        <v>3</v>
      </c>
      <c r="C4">
        <f>12</f>
        <v/>
      </c>
      <c r="D4">
        <f>"4 - 100%"</f>
        <v/>
      </c>
      <c r="E4">
        <f>15</f>
        <v/>
      </c>
      <c r="F4">
        <f>"0"</f>
        <v/>
      </c>
      <c r="G4">
        <f>"0"</f>
        <v/>
      </c>
      <c r="H4">
        <f>"0"</f>
        <v/>
      </c>
      <c r="I4">
        <f>"0"</f>
        <v/>
      </c>
      <c r="J4">
        <f>"0"</f>
        <v/>
      </c>
      <c r="K4">
        <f>"0"</f>
        <v/>
      </c>
      <c r="L4">
        <f>"0"</f>
        <v/>
      </c>
      <c r="M4">
        <f>"0"</f>
        <v/>
      </c>
      <c r="N4">
        <f>"0"</f>
        <v/>
      </c>
      <c r="O4">
        <f>"0"</f>
        <v/>
      </c>
      <c r="P4">
        <f>"0"</f>
        <v/>
      </c>
      <c r="Q4">
        <f>"0"</f>
        <v/>
      </c>
      <c r="R4">
        <f>"0"</f>
        <v/>
      </c>
      <c r="S4">
        <f>"0"</f>
        <v/>
      </c>
      <c r="T4">
        <f>"0"</f>
        <v/>
      </c>
      <c r="U4">
        <f>"0"</f>
        <v/>
      </c>
      <c r="V4">
        <f>"0"</f>
        <v/>
      </c>
      <c r="W4">
        <f>"0"</f>
        <v/>
      </c>
      <c r="X4">
        <f>"0"</f>
        <v/>
      </c>
      <c r="Y4">
        <f>"0"</f>
        <v/>
      </c>
      <c r="Z4">
        <f>"0"</f>
        <v/>
      </c>
      <c r="AA4">
        <f>"0"</f>
        <v/>
      </c>
      <c r="AB4">
        <f>"0"</f>
        <v/>
      </c>
      <c r="AC4">
        <f>"0"</f>
        <v/>
      </c>
      <c r="AD4">
        <f>"0"</f>
        <v/>
      </c>
      <c r="AE4">
        <f>"0"</f>
        <v/>
      </c>
      <c r="AF4">
        <f>"0"</f>
        <v/>
      </c>
      <c r="AG4">
        <f>"0"</f>
        <v/>
      </c>
      <c r="AH4">
        <f>"0"</f>
        <v/>
      </c>
      <c r="AI4">
        <f>"0"</f>
        <v/>
      </c>
      <c r="AJ4">
        <f>"0"</f>
        <v/>
      </c>
    </row>
    <row r="5">
      <c r="A5" t="n">
        <v>4</v>
      </c>
      <c r="C5">
        <f>12</f>
        <v/>
      </c>
      <c r="D5">
        <f>"4 - 100%"</f>
        <v/>
      </c>
      <c r="E5">
        <f>10</f>
        <v/>
      </c>
      <c r="F5">
        <f>3</f>
        <v/>
      </c>
      <c r="G5">
        <f>"0"</f>
        <v/>
      </c>
      <c r="H5">
        <f>"0"</f>
        <v/>
      </c>
      <c r="I5">
        <f>"0"</f>
        <v/>
      </c>
      <c r="J5">
        <f>"0"</f>
        <v/>
      </c>
      <c r="K5">
        <f>"0"</f>
        <v/>
      </c>
      <c r="L5">
        <f>"0"</f>
        <v/>
      </c>
      <c r="M5">
        <f>"0"</f>
        <v/>
      </c>
      <c r="N5">
        <f>"0"</f>
        <v/>
      </c>
      <c r="O5">
        <f>"0"</f>
        <v/>
      </c>
      <c r="P5">
        <f>"0"</f>
        <v/>
      </c>
      <c r="Q5">
        <f>"0"</f>
        <v/>
      </c>
      <c r="R5">
        <f>"0"</f>
        <v/>
      </c>
      <c r="S5">
        <f>"0"</f>
        <v/>
      </c>
      <c r="T5">
        <f>"0"</f>
        <v/>
      </c>
      <c r="U5">
        <f>"0"</f>
        <v/>
      </c>
      <c r="V5">
        <f>"0"</f>
        <v/>
      </c>
      <c r="W5">
        <f>"0"</f>
        <v/>
      </c>
      <c r="X5">
        <f>3</f>
        <v/>
      </c>
      <c r="Y5">
        <f>"0"</f>
        <v/>
      </c>
      <c r="Z5">
        <f>"0"</f>
        <v/>
      </c>
      <c r="AA5">
        <f>"0"</f>
        <v/>
      </c>
      <c r="AB5">
        <f>"0"</f>
        <v/>
      </c>
      <c r="AC5">
        <f>"0"</f>
        <v/>
      </c>
      <c r="AD5">
        <f>"0"</f>
        <v/>
      </c>
      <c r="AE5">
        <f>"0"</f>
        <v/>
      </c>
      <c r="AF5">
        <f>"0"</f>
        <v/>
      </c>
      <c r="AG5">
        <f>"0"</f>
        <v/>
      </c>
      <c r="AH5">
        <f>"0"</f>
        <v/>
      </c>
      <c r="AI5">
        <f>"0"</f>
        <v/>
      </c>
      <c r="AJ5">
        <f>48</f>
        <v/>
      </c>
    </row>
    <row r="6">
      <c r="A6" t="n">
        <v>5</v>
      </c>
      <c r="C6">
        <f>12</f>
        <v/>
      </c>
      <c r="D6">
        <f>"4 - 100%"</f>
        <v/>
      </c>
      <c r="E6">
        <f>15</f>
        <v/>
      </c>
      <c r="F6">
        <f>"0"</f>
        <v/>
      </c>
      <c r="G6">
        <f>"0"</f>
        <v/>
      </c>
      <c r="H6">
        <f>"0"</f>
        <v/>
      </c>
      <c r="I6">
        <f>"0"</f>
        <v/>
      </c>
      <c r="J6">
        <f>"0"</f>
        <v/>
      </c>
      <c r="K6">
        <f>"0"</f>
        <v/>
      </c>
      <c r="L6">
        <f>"0"</f>
        <v/>
      </c>
      <c r="M6">
        <f>"0"</f>
        <v/>
      </c>
      <c r="N6">
        <f>"0"</f>
        <v/>
      </c>
      <c r="O6">
        <f>"0"</f>
        <v/>
      </c>
      <c r="P6">
        <f>"0"</f>
        <v/>
      </c>
      <c r="Q6">
        <f>"0"</f>
        <v/>
      </c>
      <c r="R6">
        <f>"0"</f>
        <v/>
      </c>
      <c r="S6">
        <f>"0"</f>
        <v/>
      </c>
      <c r="T6">
        <f>"0"</f>
        <v/>
      </c>
      <c r="U6">
        <f>"0"</f>
        <v/>
      </c>
      <c r="V6">
        <f>"0"</f>
        <v/>
      </c>
      <c r="W6">
        <f>"0"</f>
        <v/>
      </c>
      <c r="X6">
        <f>1</f>
        <v/>
      </c>
      <c r="Y6">
        <f>"0"</f>
        <v/>
      </c>
      <c r="Z6">
        <f>"0"</f>
        <v/>
      </c>
      <c r="AA6">
        <f>"0"</f>
        <v/>
      </c>
      <c r="AB6">
        <f>"0"</f>
        <v/>
      </c>
      <c r="AC6">
        <f>"0"</f>
        <v/>
      </c>
      <c r="AD6">
        <f>"0"</f>
        <v/>
      </c>
      <c r="AE6">
        <f>"0"</f>
        <v/>
      </c>
      <c r="AF6">
        <f>"0"</f>
        <v/>
      </c>
      <c r="AG6">
        <f>"0"</f>
        <v/>
      </c>
      <c r="AH6">
        <f>"0"</f>
        <v/>
      </c>
      <c r="AI6">
        <f>"0"</f>
        <v/>
      </c>
      <c r="AJ6">
        <f>"0"</f>
        <v/>
      </c>
    </row>
    <row r="7">
      <c r="A7" t="n">
        <v>6</v>
      </c>
      <c r="C7">
        <f>11</f>
        <v/>
      </c>
      <c r="D7">
        <f>"4 - 100%"</f>
        <v/>
      </c>
      <c r="E7">
        <f>12</f>
        <v/>
      </c>
      <c r="F7">
        <f>2</f>
        <v/>
      </c>
      <c r="G7">
        <f>"0"</f>
        <v/>
      </c>
      <c r="H7">
        <f>"0"</f>
        <v/>
      </c>
      <c r="I7">
        <f>"0"</f>
        <v/>
      </c>
      <c r="J7">
        <f>"0"</f>
        <v/>
      </c>
      <c r="K7">
        <f>"0"</f>
        <v/>
      </c>
      <c r="L7">
        <f>"0"</f>
        <v/>
      </c>
      <c r="M7">
        <f>"0"</f>
        <v/>
      </c>
      <c r="N7">
        <f>"0"</f>
        <v/>
      </c>
      <c r="O7">
        <f>"0"</f>
        <v/>
      </c>
      <c r="P7">
        <f>"0"</f>
        <v/>
      </c>
      <c r="Q7">
        <f>"0"</f>
        <v/>
      </c>
      <c r="R7">
        <f>"0"</f>
        <v/>
      </c>
      <c r="S7">
        <f>"0"</f>
        <v/>
      </c>
      <c r="T7">
        <f>"0"</f>
        <v/>
      </c>
      <c r="U7">
        <f>"0"</f>
        <v/>
      </c>
      <c r="V7">
        <f>"0"</f>
        <v/>
      </c>
      <c r="W7">
        <f>"0"</f>
        <v/>
      </c>
      <c r="X7">
        <f>1</f>
        <v/>
      </c>
      <c r="Y7">
        <f>"0"</f>
        <v/>
      </c>
      <c r="Z7">
        <f>"0"</f>
        <v/>
      </c>
      <c r="AA7">
        <f>"0"</f>
        <v/>
      </c>
      <c r="AB7">
        <f>"0"</f>
        <v/>
      </c>
      <c r="AC7">
        <f>"0"</f>
        <v/>
      </c>
      <c r="AD7">
        <f>"0"</f>
        <v/>
      </c>
      <c r="AE7">
        <f>"0"</f>
        <v/>
      </c>
      <c r="AF7">
        <f>"0"</f>
        <v/>
      </c>
      <c r="AG7">
        <f>"0"</f>
        <v/>
      </c>
      <c r="AH7">
        <f>"0"</f>
        <v/>
      </c>
      <c r="AI7">
        <f>"0"</f>
        <v/>
      </c>
      <c r="AJ7">
        <f>12</f>
        <v/>
      </c>
    </row>
    <row r="8">
      <c r="A8" t="n">
        <v>7</v>
      </c>
      <c r="C8">
        <f>12</f>
        <v/>
      </c>
      <c r="D8">
        <f>"4 - 100%"</f>
        <v/>
      </c>
      <c r="E8">
        <f>8</f>
        <v/>
      </c>
      <c r="F8">
        <f>"0"</f>
        <v/>
      </c>
      <c r="G8">
        <f>"0"</f>
        <v/>
      </c>
      <c r="H8">
        <f>"0"</f>
        <v/>
      </c>
      <c r="I8">
        <f>"0"</f>
        <v/>
      </c>
      <c r="J8">
        <f>"0"</f>
        <v/>
      </c>
      <c r="K8">
        <f>"0"</f>
        <v/>
      </c>
      <c r="L8">
        <f>"0"</f>
        <v/>
      </c>
      <c r="M8">
        <f>"0"</f>
        <v/>
      </c>
      <c r="N8">
        <f>"0"</f>
        <v/>
      </c>
      <c r="O8">
        <f>"0"</f>
        <v/>
      </c>
      <c r="P8">
        <f>"0"</f>
        <v/>
      </c>
      <c r="Q8">
        <f>"0"</f>
        <v/>
      </c>
      <c r="R8">
        <f>"0"</f>
        <v/>
      </c>
      <c r="S8">
        <f>"0"</f>
        <v/>
      </c>
      <c r="T8">
        <f>"0"</f>
        <v/>
      </c>
      <c r="U8">
        <f>"0"</f>
        <v/>
      </c>
      <c r="V8">
        <f>"0"</f>
        <v/>
      </c>
      <c r="W8">
        <f>"0"</f>
        <v/>
      </c>
      <c r="X8">
        <f>"0"</f>
        <v/>
      </c>
      <c r="Y8">
        <f>"0"</f>
        <v/>
      </c>
      <c r="Z8">
        <f>"0"</f>
        <v/>
      </c>
      <c r="AA8">
        <f>"0"</f>
        <v/>
      </c>
      <c r="AB8">
        <f>"0"</f>
        <v/>
      </c>
      <c r="AC8">
        <f>"0"</f>
        <v/>
      </c>
      <c r="AD8">
        <f>"0"</f>
        <v/>
      </c>
      <c r="AE8">
        <f>"0"</f>
        <v/>
      </c>
      <c r="AF8">
        <f>"0"</f>
        <v/>
      </c>
      <c r="AG8">
        <f>"0"</f>
        <v/>
      </c>
      <c r="AH8">
        <f>"0"</f>
        <v/>
      </c>
      <c r="AI8">
        <f>"0"</f>
        <v/>
      </c>
      <c r="AJ8">
        <f>"0"</f>
        <v/>
      </c>
    </row>
    <row r="9">
      <c r="A9" t="n">
        <v>8</v>
      </c>
      <c r="C9">
        <f>12</f>
        <v/>
      </c>
      <c r="D9">
        <f>"1 - 25%"</f>
        <v/>
      </c>
      <c r="E9">
        <f>3</f>
        <v/>
      </c>
      <c r="F9">
        <f>13</f>
        <v/>
      </c>
      <c r="G9">
        <f>"0"</f>
        <v/>
      </c>
      <c r="H9">
        <f>"0"</f>
        <v/>
      </c>
      <c r="I9">
        <f>"0"</f>
        <v/>
      </c>
      <c r="J9">
        <f>"0"</f>
        <v/>
      </c>
      <c r="K9">
        <f>"0"</f>
        <v/>
      </c>
      <c r="L9">
        <f>"0"</f>
        <v/>
      </c>
      <c r="M9">
        <f>"0"</f>
        <v/>
      </c>
      <c r="N9">
        <f>"0"</f>
        <v/>
      </c>
      <c r="O9">
        <f>"0"</f>
        <v/>
      </c>
      <c r="P9">
        <f>"0"</f>
        <v/>
      </c>
      <c r="Q9">
        <f>"0"</f>
        <v/>
      </c>
      <c r="R9">
        <f>"0"</f>
        <v/>
      </c>
      <c r="S9">
        <f>"0"</f>
        <v/>
      </c>
      <c r="T9">
        <f>"0"</f>
        <v/>
      </c>
      <c r="U9">
        <f>"0"</f>
        <v/>
      </c>
      <c r="V9">
        <f>"0"</f>
        <v/>
      </c>
      <c r="W9">
        <f>"0"</f>
        <v/>
      </c>
      <c r="X9">
        <f>"0"</f>
        <v/>
      </c>
      <c r="Y9">
        <f>"0"</f>
        <v/>
      </c>
      <c r="Z9">
        <f>"0"</f>
        <v/>
      </c>
      <c r="AA9">
        <f>"0"</f>
        <v/>
      </c>
      <c r="AB9">
        <f>"0"</f>
        <v/>
      </c>
      <c r="AC9">
        <f>"0"</f>
        <v/>
      </c>
      <c r="AD9">
        <f>"0"</f>
        <v/>
      </c>
      <c r="AE9">
        <f>"0"</f>
        <v/>
      </c>
      <c r="AF9">
        <f>"0"</f>
        <v/>
      </c>
      <c r="AG9">
        <f>"0"</f>
        <v/>
      </c>
      <c r="AH9">
        <f>"0"</f>
        <v/>
      </c>
      <c r="AI9">
        <f>"0"</f>
        <v/>
      </c>
      <c r="AJ9">
        <f>133</f>
        <v/>
      </c>
    </row>
    <row r="10">
      <c r="A10" t="n">
        <v>9</v>
      </c>
      <c r="C10">
        <f>12</f>
        <v/>
      </c>
      <c r="D10">
        <f>"4 - 100%"</f>
        <v/>
      </c>
      <c r="E10">
        <f>16</f>
        <v/>
      </c>
      <c r="F10">
        <f>"0"</f>
        <v/>
      </c>
      <c r="G10">
        <f>"0"</f>
        <v/>
      </c>
      <c r="H10">
        <f>"0"</f>
        <v/>
      </c>
      <c r="I10">
        <f>"0"</f>
        <v/>
      </c>
      <c r="J10">
        <f>"0"</f>
        <v/>
      </c>
      <c r="K10">
        <f>"0"</f>
        <v/>
      </c>
      <c r="L10">
        <f>"0"</f>
        <v/>
      </c>
      <c r="M10">
        <f>"0"</f>
        <v/>
      </c>
      <c r="N10">
        <f>"0"</f>
        <v/>
      </c>
      <c r="O10">
        <f>"0"</f>
        <v/>
      </c>
      <c r="P10">
        <f>"0"</f>
        <v/>
      </c>
      <c r="Q10">
        <f>"0"</f>
        <v/>
      </c>
      <c r="R10">
        <f>"0"</f>
        <v/>
      </c>
      <c r="S10">
        <f>"0"</f>
        <v/>
      </c>
      <c r="T10">
        <f>"0"</f>
        <v/>
      </c>
      <c r="U10">
        <f>"0"</f>
        <v/>
      </c>
      <c r="V10">
        <f>"0"</f>
        <v/>
      </c>
      <c r="W10">
        <f>"0"</f>
        <v/>
      </c>
      <c r="X10">
        <f>"0"</f>
        <v/>
      </c>
      <c r="Y10">
        <f>"0"</f>
        <v/>
      </c>
      <c r="Z10">
        <f>"0"</f>
        <v/>
      </c>
      <c r="AA10">
        <f>"0"</f>
        <v/>
      </c>
      <c r="AB10">
        <f>"0"</f>
        <v/>
      </c>
      <c r="AC10">
        <f>"0"</f>
        <v/>
      </c>
      <c r="AD10">
        <f>"0"</f>
        <v/>
      </c>
      <c r="AE10">
        <f>"0"</f>
        <v/>
      </c>
      <c r="AF10">
        <f>"0"</f>
        <v/>
      </c>
      <c r="AG10">
        <f>"0"</f>
        <v/>
      </c>
      <c r="AH10">
        <f>"0"</f>
        <v/>
      </c>
      <c r="AI10">
        <f>"0"</f>
        <v/>
      </c>
      <c r="AJ10">
        <f>"0"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J10"/>
  <sheetViews>
    <sheetView workbookViewId="0">
      <selection activeCell="B2" sqref="B2:B10"/>
    </sheetView>
  </sheetViews>
  <sheetFormatPr baseColWidth="8" defaultRowHeight="14.4"/>
  <sheetData>
    <row r="1">
      <c r="A1" t="inlineStr">
        <is>
          <t>ID</t>
        </is>
      </c>
      <c r="B1" t="inlineStr">
        <is>
          <t>Student</t>
        </is>
      </c>
      <c r="C1" t="inlineStr">
        <is>
          <t>Grade</t>
        </is>
      </c>
      <c r="D1" t="inlineStr">
        <is>
          <t>Total Full-Day Attended</t>
        </is>
      </c>
      <c r="E1" t="inlineStr">
        <is>
          <t>Periods Present (P)</t>
        </is>
      </c>
      <c r="F1" t="inlineStr">
        <is>
          <t>[Person_1]  (PND)</t>
        </is>
      </c>
      <c r="G1" t="inlineStr">
        <is>
          <t>[Person_2]  (SKP)</t>
        </is>
      </c>
      <c r="H1" t="inlineStr">
        <is>
          <t>Periods Family Activity  (FAM)</t>
        </is>
      </c>
      <c r="I1" t="inlineStr">
        <is>
          <t>Periods Employment  (EMP)</t>
        </is>
      </c>
      <c r="J1" t="inlineStr">
        <is>
          <t>Periods Transportation  (TRA)</t>
        </is>
      </c>
      <c r="K1" t="inlineStr">
        <is>
          <t>Periods Medical Unexcused  (MDU)</t>
        </is>
      </c>
      <c r="L1" t="inlineStr">
        <is>
          <t>Periods Medical Excused  (MDE)</t>
        </is>
      </c>
      <c r="M1" t="inlineStr">
        <is>
          <t>Periods Family Emergency  (EME)</t>
        </is>
      </c>
      <c r="N1" t="inlineStr">
        <is>
          <t>Periods Legal or Judicial Requirement  (LEG)</t>
        </is>
      </c>
      <c r="O1" t="inlineStr">
        <is>
          <t>[Person_3] Activity Excused  (ACE)</t>
        </is>
      </c>
      <c r="P1" t="inlineStr">
        <is>
          <t>Periods Religious Observance  (REL)</t>
        </is>
      </c>
      <c r="Q1" t="inlineStr">
        <is>
          <t>Periods Present/Absent (PAA)</t>
        </is>
      </c>
      <c r="R1" t="inlineStr">
        <is>
          <t>[Person_4] (DIS)</t>
        </is>
      </c>
      <c r="S1" t="inlineStr">
        <is>
          <t>Periods School Function (SCF)</t>
        </is>
      </c>
      <c r="T1" t="inlineStr">
        <is>
          <t>[Person_5] (RLC)</t>
        </is>
      </c>
      <c r="U1" t="inlineStr">
        <is>
          <t>Periods Intervention (INT)</t>
        </is>
      </c>
      <c r="V1" t="inlineStr">
        <is>
          <t>[Person_6] (EEX)</t>
        </is>
      </c>
      <c r="W1" t="inlineStr">
        <is>
          <t>Periods Made up Class (MUC)</t>
        </is>
      </c>
      <c r="X1" t="inlineStr">
        <is>
          <t>[Person_7] (TAR)</t>
        </is>
      </c>
      <c r="Y1" t="inlineStr">
        <is>
          <t>Periods Bus Tardy (BTR)</t>
        </is>
      </c>
      <c r="Z1" t="inlineStr">
        <is>
          <t>Periods Excused Tardy (EXT)</t>
        </is>
      </c>
      <c r="AA1" t="inlineStr">
        <is>
          <t>[Person_8] (XTR)</t>
        </is>
      </c>
      <c r="AB1" t="inlineStr">
        <is>
          <t>Periods Unexcused Tardy (ATR)</t>
        </is>
      </c>
      <c r="AC1" t="inlineStr">
        <is>
          <t>Periods NovaNet (NOV)</t>
        </is>
      </c>
      <c r="AD1" t="inlineStr">
        <is>
          <t>Periods Office (OFF)</t>
        </is>
      </c>
      <c r="AE1" t="inlineStr">
        <is>
          <t>Periods Early Release (ERL)</t>
        </is>
      </c>
      <c r="AF1" t="inlineStr">
        <is>
          <t>Periods Early Release Excused (ERX)</t>
        </is>
      </c>
      <c r="AG1" t="inlineStr">
        <is>
          <t>[Person_9] (ABS)</t>
        </is>
      </c>
      <c r="AH1" t="inlineStr">
        <is>
          <t>Periods Quarantine Present (QP)</t>
        </is>
      </c>
      <c r="AI1" t="inlineStr">
        <is>
          <t>Periods Quarantine Absent (QA)</t>
        </is>
      </c>
      <c r="AJ1" t="inlineStr">
        <is>
          <t>Total Periods Missed</t>
        </is>
      </c>
    </row>
    <row r="2">
      <c r="A2" t="n">
        <v>1</v>
      </c>
      <c r="C2">
        <f>12</f>
        <v/>
      </c>
      <c r="D2">
        <f>"4 - 80%"</f>
        <v/>
      </c>
      <c r="E2">
        <f>15</f>
        <v/>
      </c>
      <c r="F2">
        <f>4</f>
        <v/>
      </c>
      <c r="G2">
        <f>"0"</f>
        <v/>
      </c>
      <c r="H2">
        <f>"0"</f>
        <v/>
      </c>
      <c r="I2">
        <f>"0"</f>
        <v/>
      </c>
      <c r="J2">
        <f>"0"</f>
        <v/>
      </c>
      <c r="K2">
        <f>"0"</f>
        <v/>
      </c>
      <c r="L2">
        <f>"0"</f>
        <v/>
      </c>
      <c r="M2">
        <f>"0"</f>
        <v/>
      </c>
      <c r="N2">
        <f>"0"</f>
        <v/>
      </c>
      <c r="O2">
        <f>"0"</f>
        <v/>
      </c>
      <c r="P2">
        <f>"0"</f>
        <v/>
      </c>
      <c r="Q2">
        <f>"0"</f>
        <v/>
      </c>
      <c r="R2">
        <f>"0"</f>
        <v/>
      </c>
      <c r="S2">
        <f>"0"</f>
        <v/>
      </c>
      <c r="T2">
        <f>"0"</f>
        <v/>
      </c>
      <c r="U2">
        <f>"0"</f>
        <v/>
      </c>
      <c r="V2">
        <f>"0"</f>
        <v/>
      </c>
      <c r="W2">
        <f>"0"</f>
        <v/>
      </c>
      <c r="X2">
        <f>"0"</f>
        <v/>
      </c>
      <c r="Y2">
        <f>"0"</f>
        <v/>
      </c>
      <c r="Z2">
        <f>"0"</f>
        <v/>
      </c>
      <c r="AA2">
        <f>1</f>
        <v/>
      </c>
      <c r="AB2">
        <f>"0"</f>
        <v/>
      </c>
      <c r="AC2">
        <f>"0"</f>
        <v/>
      </c>
      <c r="AD2">
        <f>"0"</f>
        <v/>
      </c>
      <c r="AE2">
        <f>"0"</f>
        <v/>
      </c>
      <c r="AF2">
        <f>"0"</f>
        <v/>
      </c>
      <c r="AG2">
        <f>"0"</f>
        <v/>
      </c>
      <c r="AH2">
        <f>"0"</f>
        <v/>
      </c>
      <c r="AI2">
        <f>"0"</f>
        <v/>
      </c>
      <c r="AJ2">
        <f>74</f>
        <v/>
      </c>
    </row>
    <row r="3">
      <c r="A3" t="n">
        <v>2</v>
      </c>
      <c r="C3">
        <f>11</f>
        <v/>
      </c>
      <c r="D3">
        <f>"0"</f>
        <v/>
      </c>
      <c r="E3">
        <f>"0"</f>
        <v/>
      </c>
      <c r="F3">
        <f>"0"</f>
        <v/>
      </c>
      <c r="G3">
        <f>"0"</f>
        <v/>
      </c>
      <c r="H3">
        <f>"0"</f>
        <v/>
      </c>
      <c r="I3">
        <f>"0"</f>
        <v/>
      </c>
      <c r="J3">
        <f>"0"</f>
        <v/>
      </c>
      <c r="K3">
        <f>"0"</f>
        <v/>
      </c>
      <c r="L3">
        <f>"0"</f>
        <v/>
      </c>
      <c r="M3">
        <f>"0"</f>
        <v/>
      </c>
      <c r="N3">
        <f>"0"</f>
        <v/>
      </c>
      <c r="O3">
        <f>"0"</f>
        <v/>
      </c>
      <c r="P3">
        <f>"0"</f>
        <v/>
      </c>
      <c r="Q3">
        <f>"0"</f>
        <v/>
      </c>
      <c r="R3">
        <f>"0"</f>
        <v/>
      </c>
      <c r="S3">
        <f>"0"</f>
        <v/>
      </c>
      <c r="T3">
        <f>"0"</f>
        <v/>
      </c>
      <c r="U3">
        <f>"0"</f>
        <v/>
      </c>
      <c r="V3">
        <f>"0"</f>
        <v/>
      </c>
      <c r="W3">
        <f>"0"</f>
        <v/>
      </c>
      <c r="X3">
        <f>"0"</f>
        <v/>
      </c>
      <c r="Y3">
        <f>"0"</f>
        <v/>
      </c>
      <c r="Z3">
        <f>"0"</f>
        <v/>
      </c>
      <c r="AA3">
        <f>"0"</f>
        <v/>
      </c>
      <c r="AB3">
        <f>"0"</f>
        <v/>
      </c>
      <c r="AC3">
        <f>"0"</f>
        <v/>
      </c>
      <c r="AD3">
        <f>"0"</f>
        <v/>
      </c>
      <c r="AE3">
        <f>"0"</f>
        <v/>
      </c>
      <c r="AF3">
        <f>"0"</f>
        <v/>
      </c>
      <c r="AG3">
        <f>"0"</f>
        <v/>
      </c>
      <c r="AH3">
        <f>"0"</f>
        <v/>
      </c>
      <c r="AI3">
        <f>"0"</f>
        <v/>
      </c>
      <c r="AJ3">
        <f>"0"</f>
        <v/>
      </c>
    </row>
    <row r="4">
      <c r="A4" t="n">
        <v>3</v>
      </c>
      <c r="C4">
        <f>12</f>
        <v/>
      </c>
      <c r="D4">
        <f>"5 - 100%"</f>
        <v/>
      </c>
      <c r="E4">
        <f>15</f>
        <v/>
      </c>
      <c r="F4">
        <f>3</f>
        <v/>
      </c>
      <c r="G4">
        <f>"0"</f>
        <v/>
      </c>
      <c r="H4">
        <f>"0"</f>
        <v/>
      </c>
      <c r="I4">
        <f>"0"</f>
        <v/>
      </c>
      <c r="J4">
        <f>"0"</f>
        <v/>
      </c>
      <c r="K4">
        <f>"0"</f>
        <v/>
      </c>
      <c r="L4">
        <f>"0"</f>
        <v/>
      </c>
      <c r="M4">
        <f>"0"</f>
        <v/>
      </c>
      <c r="N4">
        <f>"0"</f>
        <v/>
      </c>
      <c r="O4">
        <f>"0"</f>
        <v/>
      </c>
      <c r="P4">
        <f>"0"</f>
        <v/>
      </c>
      <c r="Q4">
        <f>"0"</f>
        <v/>
      </c>
      <c r="R4">
        <f>"0"</f>
        <v/>
      </c>
      <c r="S4">
        <f>"0"</f>
        <v/>
      </c>
      <c r="T4">
        <f>"0"</f>
        <v/>
      </c>
      <c r="U4">
        <f>"0"</f>
        <v/>
      </c>
      <c r="V4">
        <f>"0"</f>
        <v/>
      </c>
      <c r="W4">
        <f>"0"</f>
        <v/>
      </c>
      <c r="X4">
        <f>1</f>
        <v/>
      </c>
      <c r="Y4">
        <f>"0"</f>
        <v/>
      </c>
      <c r="Z4">
        <f>"0"</f>
        <v/>
      </c>
      <c r="AA4">
        <f>"0"</f>
        <v/>
      </c>
      <c r="AB4">
        <f>"0"</f>
        <v/>
      </c>
      <c r="AC4">
        <f>"0"</f>
        <v/>
      </c>
      <c r="AD4">
        <f>"0"</f>
        <v/>
      </c>
      <c r="AE4">
        <f>"0"</f>
        <v/>
      </c>
      <c r="AF4">
        <f>"0"</f>
        <v/>
      </c>
      <c r="AG4">
        <f>"0"</f>
        <v/>
      </c>
      <c r="AH4">
        <f>1</f>
        <v/>
      </c>
      <c r="AI4">
        <f>"0"</f>
        <v/>
      </c>
      <c r="AJ4">
        <f>43</f>
        <v/>
      </c>
    </row>
    <row r="5">
      <c r="A5" t="n">
        <v>4</v>
      </c>
      <c r="C5">
        <f>12</f>
        <v/>
      </c>
      <c r="D5">
        <f>"5 - 100%"</f>
        <v/>
      </c>
      <c r="E5">
        <f>16</f>
        <v/>
      </c>
      <c r="F5">
        <f>1</f>
        <v/>
      </c>
      <c r="G5">
        <f>"0"</f>
        <v/>
      </c>
      <c r="H5">
        <f>"0"</f>
        <v/>
      </c>
      <c r="I5">
        <f>"0"</f>
        <v/>
      </c>
      <c r="J5">
        <f>"0"</f>
        <v/>
      </c>
      <c r="K5">
        <f>"0"</f>
        <v/>
      </c>
      <c r="L5">
        <f>"0"</f>
        <v/>
      </c>
      <c r="M5">
        <f>"0"</f>
        <v/>
      </c>
      <c r="N5">
        <f>"0"</f>
        <v/>
      </c>
      <c r="O5">
        <f>"0"</f>
        <v/>
      </c>
      <c r="P5">
        <f>"0"</f>
        <v/>
      </c>
      <c r="Q5">
        <f>"0"</f>
        <v/>
      </c>
      <c r="R5">
        <f>"0"</f>
        <v/>
      </c>
      <c r="S5">
        <f>"0"</f>
        <v/>
      </c>
      <c r="T5">
        <f>"0"</f>
        <v/>
      </c>
      <c r="U5">
        <f>"0"</f>
        <v/>
      </c>
      <c r="V5">
        <f>"0"</f>
        <v/>
      </c>
      <c r="W5">
        <f>"0"</f>
        <v/>
      </c>
      <c r="X5">
        <f>2</f>
        <v/>
      </c>
      <c r="Y5">
        <f>"0"</f>
        <v/>
      </c>
      <c r="Z5">
        <f>"0"</f>
        <v/>
      </c>
      <c r="AA5">
        <f>"0"</f>
        <v/>
      </c>
      <c r="AB5">
        <f>"0"</f>
        <v/>
      </c>
      <c r="AC5">
        <f>"0"</f>
        <v/>
      </c>
      <c r="AD5">
        <f>"0"</f>
        <v/>
      </c>
      <c r="AE5">
        <f>"0"</f>
        <v/>
      </c>
      <c r="AF5">
        <f>"0"</f>
        <v/>
      </c>
      <c r="AG5">
        <f>"0"</f>
        <v/>
      </c>
      <c r="AH5">
        <f>"0"</f>
        <v/>
      </c>
      <c r="AI5">
        <f>"0"</f>
        <v/>
      </c>
      <c r="AJ5">
        <f>18</f>
        <v/>
      </c>
    </row>
    <row r="6">
      <c r="A6" t="n">
        <v>5</v>
      </c>
      <c r="C6">
        <f>12</f>
        <v/>
      </c>
      <c r="D6">
        <f>"5 - 100%"</f>
        <v/>
      </c>
      <c r="E6">
        <f>14</f>
        <v/>
      </c>
      <c r="F6">
        <f>3</f>
        <v/>
      </c>
      <c r="G6">
        <f>"0"</f>
        <v/>
      </c>
      <c r="H6">
        <f>"0"</f>
        <v/>
      </c>
      <c r="I6">
        <f>"0"</f>
        <v/>
      </c>
      <c r="J6">
        <f>"0"</f>
        <v/>
      </c>
      <c r="K6">
        <f>"0"</f>
        <v/>
      </c>
      <c r="L6">
        <f>"0"</f>
        <v/>
      </c>
      <c r="M6">
        <f>"0"</f>
        <v/>
      </c>
      <c r="N6">
        <f>"0"</f>
        <v/>
      </c>
      <c r="O6">
        <f>"0"</f>
        <v/>
      </c>
      <c r="P6">
        <f>"0"</f>
        <v/>
      </c>
      <c r="Q6">
        <f>"0"</f>
        <v/>
      </c>
      <c r="R6">
        <f>"0"</f>
        <v/>
      </c>
      <c r="S6">
        <f>"0"</f>
        <v/>
      </c>
      <c r="T6">
        <f>"0"</f>
        <v/>
      </c>
      <c r="U6">
        <f>"0"</f>
        <v/>
      </c>
      <c r="V6">
        <f>"0"</f>
        <v/>
      </c>
      <c r="W6">
        <f>"0"</f>
        <v/>
      </c>
      <c r="X6">
        <f>"0"</f>
        <v/>
      </c>
      <c r="Y6">
        <f>"0"</f>
        <v/>
      </c>
      <c r="Z6">
        <f>"0"</f>
        <v/>
      </c>
      <c r="AA6">
        <f>"0"</f>
        <v/>
      </c>
      <c r="AB6">
        <f>"0"</f>
        <v/>
      </c>
      <c r="AC6">
        <f>"0"</f>
        <v/>
      </c>
      <c r="AD6">
        <f>"0"</f>
        <v/>
      </c>
      <c r="AE6">
        <f>"0"</f>
        <v/>
      </c>
      <c r="AF6">
        <f>"0"</f>
        <v/>
      </c>
      <c r="AG6">
        <f>"0"</f>
        <v/>
      </c>
      <c r="AH6">
        <f>"0"</f>
        <v/>
      </c>
      <c r="AI6">
        <f>"0"</f>
        <v/>
      </c>
      <c r="AJ6">
        <f>43</f>
        <v/>
      </c>
    </row>
    <row r="7">
      <c r="A7" t="n">
        <v>6</v>
      </c>
      <c r="C7">
        <f>11</f>
        <v/>
      </c>
      <c r="D7">
        <f>"5 - 100%"</f>
        <v/>
      </c>
      <c r="E7">
        <f>18</f>
        <v/>
      </c>
      <c r="F7">
        <f>1</f>
        <v/>
      </c>
      <c r="G7">
        <f>"0"</f>
        <v/>
      </c>
      <c r="H7">
        <f>"0"</f>
        <v/>
      </c>
      <c r="I7">
        <f>"0"</f>
        <v/>
      </c>
      <c r="J7">
        <f>"0"</f>
        <v/>
      </c>
      <c r="K7">
        <f>"0"</f>
        <v/>
      </c>
      <c r="L7">
        <f>"0"</f>
        <v/>
      </c>
      <c r="M7">
        <f>"0"</f>
        <v/>
      </c>
      <c r="N7">
        <f>"0"</f>
        <v/>
      </c>
      <c r="O7">
        <f>"0"</f>
        <v/>
      </c>
      <c r="P7">
        <f>"0"</f>
        <v/>
      </c>
      <c r="Q7">
        <f>"0"</f>
        <v/>
      </c>
      <c r="R7">
        <f>"0"</f>
        <v/>
      </c>
      <c r="S7">
        <f>"0"</f>
        <v/>
      </c>
      <c r="T7">
        <f>"0"</f>
        <v/>
      </c>
      <c r="U7">
        <f>"0"</f>
        <v/>
      </c>
      <c r="V7">
        <f>"0"</f>
        <v/>
      </c>
      <c r="W7">
        <f>"0"</f>
        <v/>
      </c>
      <c r="X7">
        <f>"0"</f>
        <v/>
      </c>
      <c r="Y7">
        <f>"0"</f>
        <v/>
      </c>
      <c r="Z7">
        <f>"0"</f>
        <v/>
      </c>
      <c r="AA7">
        <f>"0"</f>
        <v/>
      </c>
      <c r="AB7">
        <f>"0"</f>
        <v/>
      </c>
      <c r="AC7">
        <f>"0"</f>
        <v/>
      </c>
      <c r="AD7">
        <f>"0"</f>
        <v/>
      </c>
      <c r="AE7">
        <f>"0"</f>
        <v/>
      </c>
      <c r="AF7">
        <f>"0"</f>
        <v/>
      </c>
      <c r="AG7">
        <f>"0"</f>
        <v/>
      </c>
      <c r="AH7">
        <f>"0"</f>
        <v/>
      </c>
      <c r="AI7">
        <f>"0"</f>
        <v/>
      </c>
      <c r="AJ7">
        <f>6</f>
        <v/>
      </c>
    </row>
    <row r="8">
      <c r="A8" t="n">
        <v>7</v>
      </c>
      <c r="C8">
        <f>12</f>
        <v/>
      </c>
      <c r="D8">
        <f>"5 - 100%"</f>
        <v/>
      </c>
      <c r="E8">
        <f>10</f>
        <v/>
      </c>
      <c r="F8">
        <f>"0"</f>
        <v/>
      </c>
      <c r="G8">
        <f>"0"</f>
        <v/>
      </c>
      <c r="H8">
        <f>"0"</f>
        <v/>
      </c>
      <c r="I8">
        <f>"0"</f>
        <v/>
      </c>
      <c r="J8">
        <f>"0"</f>
        <v/>
      </c>
      <c r="K8">
        <f>"0"</f>
        <v/>
      </c>
      <c r="L8">
        <f>"0"</f>
        <v/>
      </c>
      <c r="M8">
        <f>"0"</f>
        <v/>
      </c>
      <c r="N8">
        <f>"0"</f>
        <v/>
      </c>
      <c r="O8">
        <f>"0"</f>
        <v/>
      </c>
      <c r="P8">
        <f>"0"</f>
        <v/>
      </c>
      <c r="Q8">
        <f>"0"</f>
        <v/>
      </c>
      <c r="R8">
        <f>"0"</f>
        <v/>
      </c>
      <c r="S8">
        <f>"0"</f>
        <v/>
      </c>
      <c r="T8">
        <f>"0"</f>
        <v/>
      </c>
      <c r="U8">
        <f>"0"</f>
        <v/>
      </c>
      <c r="V8">
        <f>"0"</f>
        <v/>
      </c>
      <c r="W8">
        <f>"0"</f>
        <v/>
      </c>
      <c r="X8">
        <f>"0"</f>
        <v/>
      </c>
      <c r="Y8">
        <f>"0"</f>
        <v/>
      </c>
      <c r="Z8">
        <f>"0"</f>
        <v/>
      </c>
      <c r="AA8">
        <f>"0"</f>
        <v/>
      </c>
      <c r="AB8">
        <f>"0"</f>
        <v/>
      </c>
      <c r="AC8">
        <f>"0"</f>
        <v/>
      </c>
      <c r="AD8">
        <f>"0"</f>
        <v/>
      </c>
      <c r="AE8">
        <f>"0"</f>
        <v/>
      </c>
      <c r="AF8">
        <f>"0"</f>
        <v/>
      </c>
      <c r="AG8">
        <f>"0"</f>
        <v/>
      </c>
      <c r="AH8">
        <f>"0"</f>
        <v/>
      </c>
      <c r="AI8">
        <f>"0"</f>
        <v/>
      </c>
      <c r="AJ8">
        <f>"0"</f>
        <v/>
      </c>
    </row>
    <row r="9">
      <c r="A9" t="n">
        <v>8</v>
      </c>
      <c r="C9">
        <f>12</f>
        <v/>
      </c>
      <c r="D9">
        <f>"2 - 40%"</f>
        <v/>
      </c>
      <c r="E9">
        <f>1</f>
        <v/>
      </c>
      <c r="F9">
        <f>18</f>
        <v/>
      </c>
      <c r="G9">
        <f>"0"</f>
        <v/>
      </c>
      <c r="H9">
        <f>"0"</f>
        <v/>
      </c>
      <c r="I9">
        <f>"0"</f>
        <v/>
      </c>
      <c r="J9">
        <f>"0"</f>
        <v/>
      </c>
      <c r="K9">
        <f>"0"</f>
        <v/>
      </c>
      <c r="L9">
        <f>"0"</f>
        <v/>
      </c>
      <c r="M9">
        <f>"0"</f>
        <v/>
      </c>
      <c r="N9">
        <f>"0"</f>
        <v/>
      </c>
      <c r="O9">
        <f>"0"</f>
        <v/>
      </c>
      <c r="P9">
        <f>"0"</f>
        <v/>
      </c>
      <c r="Q9">
        <f>"0"</f>
        <v/>
      </c>
      <c r="R9">
        <f>"0"</f>
        <v/>
      </c>
      <c r="S9">
        <f>"0"</f>
        <v/>
      </c>
      <c r="T9">
        <f>"0"</f>
        <v/>
      </c>
      <c r="U9">
        <f>"0"</f>
        <v/>
      </c>
      <c r="V9">
        <f>"0"</f>
        <v/>
      </c>
      <c r="W9">
        <f>"0"</f>
        <v/>
      </c>
      <c r="X9">
        <f>"0"</f>
        <v/>
      </c>
      <c r="Y9">
        <f>"0"</f>
        <v/>
      </c>
      <c r="Z9">
        <f>"0"</f>
        <v/>
      </c>
      <c r="AA9">
        <f>"0"</f>
        <v/>
      </c>
      <c r="AB9">
        <f>"0"</f>
        <v/>
      </c>
      <c r="AC9">
        <f>"0"</f>
        <v/>
      </c>
      <c r="AD9">
        <f>"0"</f>
        <v/>
      </c>
      <c r="AE9">
        <f>"0"</f>
        <v/>
      </c>
      <c r="AF9">
        <f>"0"</f>
        <v/>
      </c>
      <c r="AG9">
        <f>"0"</f>
        <v/>
      </c>
      <c r="AH9">
        <f>"0"</f>
        <v/>
      </c>
      <c r="AI9">
        <f>"0"</f>
        <v/>
      </c>
      <c r="AJ9">
        <f>225</f>
        <v/>
      </c>
    </row>
    <row r="10">
      <c r="A10" t="n">
        <v>9</v>
      </c>
      <c r="C10">
        <f>12</f>
        <v/>
      </c>
      <c r="D10">
        <f>"5 - 100%"</f>
        <v/>
      </c>
      <c r="E10">
        <f>19</f>
        <v/>
      </c>
      <c r="F10">
        <f>1</f>
        <v/>
      </c>
      <c r="G10">
        <f>"0"</f>
        <v/>
      </c>
      <c r="H10">
        <f>"0"</f>
        <v/>
      </c>
      <c r="I10">
        <f>"0"</f>
        <v/>
      </c>
      <c r="J10">
        <f>"0"</f>
        <v/>
      </c>
      <c r="K10">
        <f>"0"</f>
        <v/>
      </c>
      <c r="L10">
        <f>"0"</f>
        <v/>
      </c>
      <c r="M10">
        <f>"0"</f>
        <v/>
      </c>
      <c r="N10">
        <f>"0"</f>
        <v/>
      </c>
      <c r="O10">
        <f>"0"</f>
        <v/>
      </c>
      <c r="P10">
        <f>"0"</f>
        <v/>
      </c>
      <c r="Q10">
        <f>"0"</f>
        <v/>
      </c>
      <c r="R10">
        <f>"0"</f>
        <v/>
      </c>
      <c r="S10">
        <f>"0"</f>
        <v/>
      </c>
      <c r="T10">
        <f>"0"</f>
        <v/>
      </c>
      <c r="U10">
        <f>"0"</f>
        <v/>
      </c>
      <c r="V10">
        <f>"0"</f>
        <v/>
      </c>
      <c r="W10">
        <f>"0"</f>
        <v/>
      </c>
      <c r="X10">
        <f>"0"</f>
        <v/>
      </c>
      <c r="Y10">
        <f>"0"</f>
        <v/>
      </c>
      <c r="Z10">
        <f>"0"</f>
        <v/>
      </c>
      <c r="AA10">
        <f>"0"</f>
        <v/>
      </c>
      <c r="AB10">
        <f>"0"</f>
        <v/>
      </c>
      <c r="AC10">
        <f>"0"</f>
        <v/>
      </c>
      <c r="AD10">
        <f>"0"</f>
        <v/>
      </c>
      <c r="AE10">
        <f>"0"</f>
        <v/>
      </c>
      <c r="AF10">
        <f>"0"</f>
        <v/>
      </c>
      <c r="AG10">
        <f>"0"</f>
        <v/>
      </c>
      <c r="AH10">
        <f>"0"</f>
        <v/>
      </c>
      <c r="AI10">
        <f>"0"</f>
        <v/>
      </c>
      <c r="AJ10">
        <f>5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10"/>
  <sheetViews>
    <sheetView workbookViewId="0">
      <selection activeCell="C13" sqref="C13"/>
    </sheetView>
  </sheetViews>
  <sheetFormatPr baseColWidth="8" defaultRowHeight="14.4"/>
  <sheetData>
    <row r="1">
      <c r="A1" t="inlineStr">
        <is>
          <t>ID</t>
        </is>
      </c>
      <c r="B1" t="inlineStr">
        <is>
          <t>Student</t>
        </is>
      </c>
      <c r="C1" t="inlineStr">
        <is>
          <t>Grade</t>
        </is>
      </c>
      <c r="D1" t="inlineStr">
        <is>
          <t>Total Full-Day Attended</t>
        </is>
      </c>
      <c r="E1" t="inlineStr">
        <is>
          <t>Periods Present (P)</t>
        </is>
      </c>
      <c r="F1" t="inlineStr">
        <is>
          <t>[Person_1]  (PND)</t>
        </is>
      </c>
      <c r="G1" t="inlineStr">
        <is>
          <t>[Person_2]  (SKP)</t>
        </is>
      </c>
      <c r="H1" t="inlineStr">
        <is>
          <t>Periods Family Activity  (FAM)</t>
        </is>
      </c>
      <c r="I1" t="inlineStr">
        <is>
          <t>Periods Employment  (EMP)</t>
        </is>
      </c>
      <c r="J1" t="inlineStr">
        <is>
          <t>Periods Transportation  (TRA)</t>
        </is>
      </c>
      <c r="K1" t="inlineStr">
        <is>
          <t>Periods Medical Unexcused  (MDU)</t>
        </is>
      </c>
      <c r="L1" t="inlineStr">
        <is>
          <t>Periods Medical Excused  (MDE)</t>
        </is>
      </c>
      <c r="M1" t="inlineStr">
        <is>
          <t>Periods Family Emergency  (EME)</t>
        </is>
      </c>
      <c r="N1" t="inlineStr">
        <is>
          <t>Periods Legal or Judicial Requirement  (LEG)</t>
        </is>
      </c>
      <c r="O1" t="inlineStr">
        <is>
          <t>[Person_3] Activity Excused  (ACE)</t>
        </is>
      </c>
      <c r="P1" t="inlineStr">
        <is>
          <t>Periods Religious Observance  (REL)</t>
        </is>
      </c>
      <c r="Q1" t="inlineStr">
        <is>
          <t>Periods Present/Absent (PAA)</t>
        </is>
      </c>
      <c r="R1" t="inlineStr">
        <is>
          <t>[Person_4] (DIS)</t>
        </is>
      </c>
      <c r="S1" t="inlineStr">
        <is>
          <t>Periods School Function (SCF)</t>
        </is>
      </c>
      <c r="T1" t="inlineStr">
        <is>
          <t>[Person_5] (RLC)</t>
        </is>
      </c>
      <c r="U1" t="inlineStr">
        <is>
          <t>Periods Intervention (INT)</t>
        </is>
      </c>
      <c r="V1" t="inlineStr">
        <is>
          <t>[Person_6] (EEX)</t>
        </is>
      </c>
      <c r="W1" t="inlineStr">
        <is>
          <t>Periods Made up Class (MUC)</t>
        </is>
      </c>
      <c r="X1" t="inlineStr">
        <is>
          <t>[Person_7] (TAR)</t>
        </is>
      </c>
      <c r="Y1" t="inlineStr">
        <is>
          <t>Periods Bus Tardy (BTR)</t>
        </is>
      </c>
      <c r="Z1" t="inlineStr">
        <is>
          <t>Periods Excused Tardy (EXT)</t>
        </is>
      </c>
      <c r="AA1" t="inlineStr">
        <is>
          <t>[Person_8] (XTR)</t>
        </is>
      </c>
      <c r="AB1" t="inlineStr">
        <is>
          <t>Periods Unexcused Tardy (ATR)</t>
        </is>
      </c>
      <c r="AC1" t="inlineStr">
        <is>
          <t>Periods NovaNet (NOV)</t>
        </is>
      </c>
      <c r="AD1" t="inlineStr">
        <is>
          <t>Periods Office (OFF)</t>
        </is>
      </c>
      <c r="AE1" t="inlineStr">
        <is>
          <t>Periods Early Release (ERL)</t>
        </is>
      </c>
      <c r="AF1" t="inlineStr">
        <is>
          <t>Periods Early Release Excused (ERX)</t>
        </is>
      </c>
      <c r="AG1" t="inlineStr">
        <is>
          <t>[Person_9] (ABS)</t>
        </is>
      </c>
      <c r="AH1" t="inlineStr">
        <is>
          <t>Periods Quarantine Present (QP)</t>
        </is>
      </c>
      <c r="AI1" t="inlineStr">
        <is>
          <t>Periods Quarantine Absent (QA)</t>
        </is>
      </c>
      <c r="AJ1" t="inlineStr">
        <is>
          <t>Total Periods Missed</t>
        </is>
      </c>
    </row>
    <row r="2">
      <c r="A2" t="n">
        <v>1</v>
      </c>
      <c r="C2">
        <f>12</f>
        <v/>
      </c>
      <c r="D2">
        <f>"5 - 100%"</f>
        <v/>
      </c>
      <c r="E2">
        <f>11</f>
        <v/>
      </c>
      <c r="F2">
        <f>"0"</f>
        <v/>
      </c>
      <c r="G2">
        <f>"0"</f>
        <v/>
      </c>
      <c r="H2">
        <f>"0"</f>
        <v/>
      </c>
      <c r="I2">
        <f>"0"</f>
        <v/>
      </c>
      <c r="J2">
        <f>"0"</f>
        <v/>
      </c>
      <c r="K2">
        <f>"0"</f>
        <v/>
      </c>
      <c r="L2">
        <f>"0"</f>
        <v/>
      </c>
      <c r="M2">
        <f>"0"</f>
        <v/>
      </c>
      <c r="N2">
        <f>"0"</f>
        <v/>
      </c>
      <c r="O2">
        <f>"0"</f>
        <v/>
      </c>
      <c r="P2">
        <f>"0"</f>
        <v/>
      </c>
      <c r="Q2">
        <f>"0"</f>
        <v/>
      </c>
      <c r="R2">
        <f>"0"</f>
        <v/>
      </c>
      <c r="S2">
        <f>9</f>
        <v/>
      </c>
      <c r="T2">
        <f>"0"</f>
        <v/>
      </c>
      <c r="U2">
        <f>"0"</f>
        <v/>
      </c>
      <c r="V2">
        <f>"0"</f>
        <v/>
      </c>
      <c r="W2">
        <f>"0"</f>
        <v/>
      </c>
      <c r="X2">
        <f>"0"</f>
        <v/>
      </c>
      <c r="Y2">
        <f>"0"</f>
        <v/>
      </c>
      <c r="Z2">
        <f>"0"</f>
        <v/>
      </c>
      <c r="AA2">
        <f>"0"</f>
        <v/>
      </c>
      <c r="AB2">
        <f>"0"</f>
        <v/>
      </c>
      <c r="AC2">
        <f>"0"</f>
        <v/>
      </c>
      <c r="AD2">
        <f>"0"</f>
        <v/>
      </c>
      <c r="AE2">
        <f>"0"</f>
        <v/>
      </c>
      <c r="AF2">
        <f>"0"</f>
        <v/>
      </c>
      <c r="AG2">
        <f>"0"</f>
        <v/>
      </c>
      <c r="AH2">
        <f>"0"</f>
        <v/>
      </c>
      <c r="AI2">
        <f>"0"</f>
        <v/>
      </c>
      <c r="AJ2">
        <f>"0"</f>
        <v/>
      </c>
    </row>
    <row r="3">
      <c r="A3" t="n">
        <v>2</v>
      </c>
      <c r="C3">
        <f>11</f>
        <v/>
      </c>
      <c r="D3">
        <f>"2 - 100%"</f>
        <v/>
      </c>
      <c r="E3">
        <f>4</f>
        <v/>
      </c>
      <c r="F3">
        <f>4</f>
        <v/>
      </c>
      <c r="G3">
        <f>"0"</f>
        <v/>
      </c>
      <c r="H3">
        <f>"0"</f>
        <v/>
      </c>
      <c r="I3">
        <f>"0"</f>
        <v/>
      </c>
      <c r="J3">
        <f>"0"</f>
        <v/>
      </c>
      <c r="K3">
        <f>"0"</f>
        <v/>
      </c>
      <c r="L3">
        <f>"0"</f>
        <v/>
      </c>
      <c r="M3">
        <f>"0"</f>
        <v/>
      </c>
      <c r="N3">
        <f>"0"</f>
        <v/>
      </c>
      <c r="O3">
        <f>"0"</f>
        <v/>
      </c>
      <c r="P3">
        <f>"0"</f>
        <v/>
      </c>
      <c r="Q3">
        <f>"0"</f>
        <v/>
      </c>
      <c r="R3">
        <f>"0"</f>
        <v/>
      </c>
      <c r="S3">
        <f>"0"</f>
        <v/>
      </c>
      <c r="T3">
        <f>"0"</f>
        <v/>
      </c>
      <c r="U3">
        <f>"0"</f>
        <v/>
      </c>
      <c r="V3">
        <f>"0"</f>
        <v/>
      </c>
      <c r="W3">
        <f>"0"</f>
        <v/>
      </c>
      <c r="X3">
        <f>"0"</f>
        <v/>
      </c>
      <c r="Y3">
        <f>"0"</f>
        <v/>
      </c>
      <c r="Z3">
        <f>"0"</f>
        <v/>
      </c>
      <c r="AA3">
        <f>"0"</f>
        <v/>
      </c>
      <c r="AB3">
        <f>"0"</f>
        <v/>
      </c>
      <c r="AC3">
        <f>"0"</f>
        <v/>
      </c>
      <c r="AD3">
        <f>"0"</f>
        <v/>
      </c>
      <c r="AE3">
        <f>"0"</f>
        <v/>
      </c>
      <c r="AF3">
        <f>"0"</f>
        <v/>
      </c>
      <c r="AG3">
        <f>"0"</f>
        <v/>
      </c>
      <c r="AH3">
        <f>"0"</f>
        <v/>
      </c>
      <c r="AI3">
        <f>"0"</f>
        <v/>
      </c>
      <c r="AJ3">
        <f>46</f>
        <v/>
      </c>
    </row>
    <row r="4">
      <c r="A4" t="n">
        <v>3</v>
      </c>
      <c r="C4">
        <f>12</f>
        <v/>
      </c>
      <c r="D4">
        <f>"5 - 100%"</f>
        <v/>
      </c>
      <c r="E4">
        <f>19</f>
        <v/>
      </c>
      <c r="F4">
        <f>"0"</f>
        <v/>
      </c>
      <c r="G4">
        <f>"0"</f>
        <v/>
      </c>
      <c r="H4">
        <f>"0"</f>
        <v/>
      </c>
      <c r="I4">
        <f>"0"</f>
        <v/>
      </c>
      <c r="J4">
        <f>"0"</f>
        <v/>
      </c>
      <c r="K4">
        <f>"0"</f>
        <v/>
      </c>
      <c r="L4">
        <f>"0"</f>
        <v/>
      </c>
      <c r="M4">
        <f>"0"</f>
        <v/>
      </c>
      <c r="N4">
        <f>"0"</f>
        <v/>
      </c>
      <c r="O4">
        <f>"0"</f>
        <v/>
      </c>
      <c r="P4">
        <f>"0"</f>
        <v/>
      </c>
      <c r="Q4">
        <f>"0"</f>
        <v/>
      </c>
      <c r="R4">
        <f>"0"</f>
        <v/>
      </c>
      <c r="S4">
        <f>"0"</f>
        <v/>
      </c>
      <c r="T4">
        <f>"0"</f>
        <v/>
      </c>
      <c r="U4">
        <f>"0"</f>
        <v/>
      </c>
      <c r="V4">
        <f>"0"</f>
        <v/>
      </c>
      <c r="W4">
        <f>"0"</f>
        <v/>
      </c>
      <c r="X4">
        <f>"0"</f>
        <v/>
      </c>
      <c r="Y4">
        <f>"0"</f>
        <v/>
      </c>
      <c r="Z4">
        <f>1</f>
        <v/>
      </c>
      <c r="AA4">
        <f>"0"</f>
        <v/>
      </c>
      <c r="AB4">
        <f>"0"</f>
        <v/>
      </c>
      <c r="AC4">
        <f>"0"</f>
        <v/>
      </c>
      <c r="AD4">
        <f>"0"</f>
        <v/>
      </c>
      <c r="AE4">
        <f>"0"</f>
        <v/>
      </c>
      <c r="AF4">
        <f>"0"</f>
        <v/>
      </c>
      <c r="AG4">
        <f>"0"</f>
        <v/>
      </c>
      <c r="AH4">
        <f>"0"</f>
        <v/>
      </c>
      <c r="AI4">
        <f>"0"</f>
        <v/>
      </c>
      <c r="AJ4">
        <f>"0"</f>
        <v/>
      </c>
    </row>
    <row r="5">
      <c r="A5" t="n">
        <v>4</v>
      </c>
      <c r="C5">
        <f>12</f>
        <v/>
      </c>
      <c r="D5">
        <f>"5 - 100%"</f>
        <v/>
      </c>
      <c r="E5">
        <f>19</f>
        <v/>
      </c>
      <c r="F5">
        <f>"0"</f>
        <v/>
      </c>
      <c r="G5">
        <f>"0"</f>
        <v/>
      </c>
      <c r="H5">
        <f>"0"</f>
        <v/>
      </c>
      <c r="I5">
        <f>"0"</f>
        <v/>
      </c>
      <c r="J5">
        <f>"0"</f>
        <v/>
      </c>
      <c r="K5">
        <f>"0"</f>
        <v/>
      </c>
      <c r="L5">
        <f>"0"</f>
        <v/>
      </c>
      <c r="M5">
        <f>"0"</f>
        <v/>
      </c>
      <c r="N5">
        <f>"0"</f>
        <v/>
      </c>
      <c r="O5">
        <f>"0"</f>
        <v/>
      </c>
      <c r="P5">
        <f>"0"</f>
        <v/>
      </c>
      <c r="Q5">
        <f>"0"</f>
        <v/>
      </c>
      <c r="R5">
        <f>"0"</f>
        <v/>
      </c>
      <c r="S5">
        <f>"0"</f>
        <v/>
      </c>
      <c r="T5">
        <f>"0"</f>
        <v/>
      </c>
      <c r="U5">
        <f>"0"</f>
        <v/>
      </c>
      <c r="V5">
        <f>"0"</f>
        <v/>
      </c>
      <c r="W5">
        <f>"0"</f>
        <v/>
      </c>
      <c r="X5">
        <f>1</f>
        <v/>
      </c>
      <c r="Y5">
        <f>"0"</f>
        <v/>
      </c>
      <c r="Z5">
        <f>"0"</f>
        <v/>
      </c>
      <c r="AA5">
        <f>"0"</f>
        <v/>
      </c>
      <c r="AB5">
        <f>"0"</f>
        <v/>
      </c>
      <c r="AC5">
        <f>"0"</f>
        <v/>
      </c>
      <c r="AD5">
        <f>"0"</f>
        <v/>
      </c>
      <c r="AE5">
        <f>"0"</f>
        <v/>
      </c>
      <c r="AF5">
        <f>"0"</f>
        <v/>
      </c>
      <c r="AG5">
        <f>"0"</f>
        <v/>
      </c>
      <c r="AH5">
        <f>"0"</f>
        <v/>
      </c>
      <c r="AI5">
        <f>"0"</f>
        <v/>
      </c>
      <c r="AJ5">
        <f>"0"</f>
        <v/>
      </c>
    </row>
    <row r="6">
      <c r="A6" t="n">
        <v>5</v>
      </c>
      <c r="C6">
        <f>12</f>
        <v/>
      </c>
      <c r="D6">
        <f>"4 - 80%"</f>
        <v/>
      </c>
      <c r="E6">
        <f>8</f>
        <v/>
      </c>
      <c r="F6">
        <f>7</f>
        <v/>
      </c>
      <c r="G6">
        <f>"0"</f>
        <v/>
      </c>
      <c r="H6">
        <f>"0"</f>
        <v/>
      </c>
      <c r="I6">
        <f>"0"</f>
        <v/>
      </c>
      <c r="J6">
        <f>"0"</f>
        <v/>
      </c>
      <c r="K6">
        <f>"0"</f>
        <v/>
      </c>
      <c r="L6">
        <f>"0"</f>
        <v/>
      </c>
      <c r="M6">
        <f>"0"</f>
        <v/>
      </c>
      <c r="N6">
        <f>"0"</f>
        <v/>
      </c>
      <c r="O6">
        <f>"0"</f>
        <v/>
      </c>
      <c r="P6">
        <f>"0"</f>
        <v/>
      </c>
      <c r="Q6">
        <f>"0"</f>
        <v/>
      </c>
      <c r="R6">
        <f>"0"</f>
        <v/>
      </c>
      <c r="S6">
        <f>4</f>
        <v/>
      </c>
      <c r="T6">
        <f>"0"</f>
        <v/>
      </c>
      <c r="U6">
        <f>"0"</f>
        <v/>
      </c>
      <c r="V6">
        <f>"0"</f>
        <v/>
      </c>
      <c r="W6">
        <f>"0"</f>
        <v/>
      </c>
      <c r="X6">
        <f>"0"</f>
        <v/>
      </c>
      <c r="Y6">
        <f>"0"</f>
        <v/>
      </c>
      <c r="Z6">
        <f>"0"</f>
        <v/>
      </c>
      <c r="AA6">
        <f>"0"</f>
        <v/>
      </c>
      <c r="AB6">
        <f>"0"</f>
        <v/>
      </c>
      <c r="AC6">
        <f>"0"</f>
        <v/>
      </c>
      <c r="AD6">
        <f>"0"</f>
        <v/>
      </c>
      <c r="AE6">
        <f>"0"</f>
        <v/>
      </c>
      <c r="AF6">
        <f>"0"</f>
        <v/>
      </c>
      <c r="AG6">
        <f>"0"</f>
        <v/>
      </c>
      <c r="AH6">
        <f>"0"</f>
        <v/>
      </c>
      <c r="AI6">
        <f>"0"</f>
        <v/>
      </c>
      <c r="AJ6">
        <f>84</f>
        <v/>
      </c>
    </row>
    <row r="7">
      <c r="A7" t="n">
        <v>6</v>
      </c>
      <c r="C7">
        <f>11</f>
        <v/>
      </c>
      <c r="D7">
        <f>"5 - 100%"</f>
        <v/>
      </c>
      <c r="E7">
        <f>20</f>
        <v/>
      </c>
      <c r="F7">
        <f>"0"</f>
        <v/>
      </c>
      <c r="G7">
        <f>"0"</f>
        <v/>
      </c>
      <c r="H7">
        <f>"0"</f>
        <v/>
      </c>
      <c r="I7">
        <f>"0"</f>
        <v/>
      </c>
      <c r="J7">
        <f>"0"</f>
        <v/>
      </c>
      <c r="K7">
        <f>"0"</f>
        <v/>
      </c>
      <c r="L7">
        <f>"0"</f>
        <v/>
      </c>
      <c r="M7">
        <f>"0"</f>
        <v/>
      </c>
      <c r="N7">
        <f>"0"</f>
        <v/>
      </c>
      <c r="O7">
        <f>"0"</f>
        <v/>
      </c>
      <c r="P7">
        <f>"0"</f>
        <v/>
      </c>
      <c r="Q7">
        <f>"0"</f>
        <v/>
      </c>
      <c r="R7">
        <f>"0"</f>
        <v/>
      </c>
      <c r="S7">
        <f>"0"</f>
        <v/>
      </c>
      <c r="T7">
        <f>"0"</f>
        <v/>
      </c>
      <c r="U7">
        <f>"0"</f>
        <v/>
      </c>
      <c r="V7">
        <f>"0"</f>
        <v/>
      </c>
      <c r="W7">
        <f>"0"</f>
        <v/>
      </c>
      <c r="X7">
        <f>"0"</f>
        <v/>
      </c>
      <c r="Y7">
        <f>"0"</f>
        <v/>
      </c>
      <c r="Z7">
        <f>"0"</f>
        <v/>
      </c>
      <c r="AA7">
        <f>"0"</f>
        <v/>
      </c>
      <c r="AB7">
        <f>"0"</f>
        <v/>
      </c>
      <c r="AC7">
        <f>"0"</f>
        <v/>
      </c>
      <c r="AD7">
        <f>"0"</f>
        <v/>
      </c>
      <c r="AE7">
        <f>"0"</f>
        <v/>
      </c>
      <c r="AF7">
        <f>"0"</f>
        <v/>
      </c>
      <c r="AG7">
        <f>"0"</f>
        <v/>
      </c>
      <c r="AH7">
        <f>"0"</f>
        <v/>
      </c>
      <c r="AI7">
        <f>"0"</f>
        <v/>
      </c>
      <c r="AJ7">
        <f>"0"</f>
        <v/>
      </c>
    </row>
    <row r="8">
      <c r="A8" t="n">
        <v>7</v>
      </c>
      <c r="C8">
        <f>12</f>
        <v/>
      </c>
      <c r="D8">
        <f>"5 - 100%"</f>
        <v/>
      </c>
      <c r="E8">
        <f>10</f>
        <v/>
      </c>
      <c r="F8">
        <f>"0"</f>
        <v/>
      </c>
      <c r="G8">
        <f>"0"</f>
        <v/>
      </c>
      <c r="H8">
        <f>"0"</f>
        <v/>
      </c>
      <c r="I8">
        <f>"0"</f>
        <v/>
      </c>
      <c r="J8">
        <f>"0"</f>
        <v/>
      </c>
      <c r="K8">
        <f>"0"</f>
        <v/>
      </c>
      <c r="L8">
        <f>"0"</f>
        <v/>
      </c>
      <c r="M8">
        <f>"0"</f>
        <v/>
      </c>
      <c r="N8">
        <f>"0"</f>
        <v/>
      </c>
      <c r="O8">
        <f>"0"</f>
        <v/>
      </c>
      <c r="P8">
        <f>"0"</f>
        <v/>
      </c>
      <c r="Q8">
        <f>"0"</f>
        <v/>
      </c>
      <c r="R8">
        <f>"0"</f>
        <v/>
      </c>
      <c r="S8">
        <f>"0"</f>
        <v/>
      </c>
      <c r="T8">
        <f>"0"</f>
        <v/>
      </c>
      <c r="U8">
        <f>"0"</f>
        <v/>
      </c>
      <c r="V8">
        <f>"0"</f>
        <v/>
      </c>
      <c r="W8">
        <f>"0"</f>
        <v/>
      </c>
      <c r="X8">
        <f>"0"</f>
        <v/>
      </c>
      <c r="Y8">
        <f>"0"</f>
        <v/>
      </c>
      <c r="Z8">
        <f>"0"</f>
        <v/>
      </c>
      <c r="AA8">
        <f>"0"</f>
        <v/>
      </c>
      <c r="AB8">
        <f>"0"</f>
        <v/>
      </c>
      <c r="AC8">
        <f>"0"</f>
        <v/>
      </c>
      <c r="AD8">
        <f>"0"</f>
        <v/>
      </c>
      <c r="AE8">
        <f>"0"</f>
        <v/>
      </c>
      <c r="AF8">
        <f>"0"</f>
        <v/>
      </c>
      <c r="AG8">
        <f>"0"</f>
        <v/>
      </c>
      <c r="AH8">
        <f>"0"</f>
        <v/>
      </c>
      <c r="AI8">
        <f>"0"</f>
        <v/>
      </c>
      <c r="AJ8">
        <f>"0"</f>
        <v/>
      </c>
    </row>
    <row r="9">
      <c r="A9" t="n">
        <v>8</v>
      </c>
      <c r="C9">
        <f>12</f>
        <v/>
      </c>
      <c r="D9">
        <f>"3 - 60%"</f>
        <v/>
      </c>
      <c r="E9">
        <f>4</f>
        <v/>
      </c>
      <c r="F9">
        <f>15</f>
        <v/>
      </c>
      <c r="G9">
        <f>"0"</f>
        <v/>
      </c>
      <c r="H9">
        <f>"0"</f>
        <v/>
      </c>
      <c r="I9">
        <f>"0"</f>
        <v/>
      </c>
      <c r="J9">
        <f>"0"</f>
        <v/>
      </c>
      <c r="K9">
        <f>"0"</f>
        <v/>
      </c>
      <c r="L9">
        <f>"0"</f>
        <v/>
      </c>
      <c r="M9">
        <f>"0"</f>
        <v/>
      </c>
      <c r="N9">
        <f>"0"</f>
        <v/>
      </c>
      <c r="O9">
        <f>"0"</f>
        <v/>
      </c>
      <c r="P9">
        <f>"0"</f>
        <v/>
      </c>
      <c r="Q9">
        <f>"0"</f>
        <v/>
      </c>
      <c r="R9">
        <f>"0"</f>
        <v/>
      </c>
      <c r="S9">
        <f>"0"</f>
        <v/>
      </c>
      <c r="T9">
        <f>"0"</f>
        <v/>
      </c>
      <c r="U9">
        <f>"0"</f>
        <v/>
      </c>
      <c r="V9">
        <f>"0"</f>
        <v/>
      </c>
      <c r="W9">
        <f>"0"</f>
        <v/>
      </c>
      <c r="X9">
        <f>"0"</f>
        <v/>
      </c>
      <c r="Y9">
        <f>"0"</f>
        <v/>
      </c>
      <c r="Z9">
        <f>"0"</f>
        <v/>
      </c>
      <c r="AA9">
        <f>"0"</f>
        <v/>
      </c>
      <c r="AB9">
        <f>"0"</f>
        <v/>
      </c>
      <c r="AC9">
        <f>"0"</f>
        <v/>
      </c>
      <c r="AD9">
        <f>"0"</f>
        <v/>
      </c>
      <c r="AE9">
        <f>"0"</f>
        <v/>
      </c>
      <c r="AF9">
        <f>"0"</f>
        <v/>
      </c>
      <c r="AG9">
        <f>"0"</f>
        <v/>
      </c>
      <c r="AH9">
        <f>"0"</f>
        <v/>
      </c>
      <c r="AI9">
        <f>"0"</f>
        <v/>
      </c>
      <c r="AJ9">
        <f>114</f>
        <v/>
      </c>
    </row>
    <row r="10">
      <c r="A10" t="n">
        <v>9</v>
      </c>
      <c r="C10">
        <f>12</f>
        <v/>
      </c>
      <c r="D10">
        <f>"5 - 100%"</f>
        <v/>
      </c>
      <c r="E10">
        <f>15</f>
        <v/>
      </c>
      <c r="F10">
        <f>5</f>
        <v/>
      </c>
      <c r="G10">
        <f>"0"</f>
        <v/>
      </c>
      <c r="H10">
        <f>"0"</f>
        <v/>
      </c>
      <c r="I10">
        <f>"0"</f>
        <v/>
      </c>
      <c r="J10">
        <f>"0"</f>
        <v/>
      </c>
      <c r="K10">
        <f>"0"</f>
        <v/>
      </c>
      <c r="L10">
        <f>"0"</f>
        <v/>
      </c>
      <c r="M10">
        <f>"0"</f>
        <v/>
      </c>
      <c r="N10">
        <f>"0"</f>
        <v/>
      </c>
      <c r="O10">
        <f>"0"</f>
        <v/>
      </c>
      <c r="P10">
        <f>"0"</f>
        <v/>
      </c>
      <c r="Q10">
        <f>"0"</f>
        <v/>
      </c>
      <c r="R10">
        <f>"0"</f>
        <v/>
      </c>
      <c r="S10">
        <f>"0"</f>
        <v/>
      </c>
      <c r="T10">
        <f>"0"</f>
        <v/>
      </c>
      <c r="U10">
        <f>"0"</f>
        <v/>
      </c>
      <c r="V10">
        <f>"0"</f>
        <v/>
      </c>
      <c r="W10">
        <f>"0"</f>
        <v/>
      </c>
      <c r="X10">
        <f>"0"</f>
        <v/>
      </c>
      <c r="Y10">
        <f>"0"</f>
        <v/>
      </c>
      <c r="Z10">
        <f>"0"</f>
        <v/>
      </c>
      <c r="AA10">
        <f>"0"</f>
        <v/>
      </c>
      <c r="AB10">
        <f>"0"</f>
        <v/>
      </c>
      <c r="AC10">
        <f>"0"</f>
        <v/>
      </c>
      <c r="AD10">
        <f>"0"</f>
        <v/>
      </c>
      <c r="AE10">
        <f>"0"</f>
        <v/>
      </c>
      <c r="AF10">
        <f>"0"</f>
        <v/>
      </c>
      <c r="AG10">
        <f>"0"</f>
        <v/>
      </c>
      <c r="AH10">
        <f>"0"</f>
        <v/>
      </c>
      <c r="AI10">
        <f>"0"</f>
        <v/>
      </c>
      <c r="AJ10">
        <f>56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Mason Scott</dc:creator>
  <dcterms:created xsi:type="dcterms:W3CDTF">2020-10-13T13:25:44Z</dcterms:created>
  <dcterms:modified xsi:type="dcterms:W3CDTF">2025-09-29T17:28:42Z</dcterms:modified>
  <cp:lastModifiedBy>Bo</cp:lastModifiedBy>
</cp:coreProperties>
</file>