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730" windowHeight="11160" tabRatio="600" firstSheet="0" activeTab="0" autoFilterDateGrouping="1"/>
  </bookViews>
  <sheets>
    <sheet name="multiple products" sheetId="1" state="visible" r:id="rId1"/>
  </sheets>
  <definedNames>
    <definedName name="ilosc" localSheetId="0">'multiple products'!$D$36:$N$50</definedName>
    <definedName name="lokalizacje" localSheetId="0">'multiple products'!$B$36:$B$49</definedName>
    <definedName name="wartosc" localSheetId="0">'multiple products'!$D$37:$N$50</definedName>
  </definedNames>
  <calcPr calcId="181029" fullCalcOnLoad="1"/>
</workbook>
</file>

<file path=xl/styles.xml><?xml version="1.0" encoding="utf-8"?>
<styleSheet xmlns="http://schemas.openxmlformats.org/spreadsheetml/2006/main">
  <numFmts count="1">
    <numFmt numFmtId="164" formatCode="_-* #,##0_-;\-* #,##0_-;_-* &quot;-&quot;_-;_-@_-"/>
  </numFmts>
  <fonts count="8">
    <font>
      <name val="Calibri"/>
      <family val="2"/>
      <color theme="1"/>
      <sz val="11"/>
      <scheme val="minor"/>
    </font>
    <font>
      <name val="Calibri"/>
      <family val="2"/>
      <color theme="1"/>
      <sz val="11"/>
      <scheme val="minor"/>
    </font>
    <font>
      <name val="Calibri"/>
      <family val="2"/>
      <b val="1"/>
      <color theme="1"/>
      <sz val="11"/>
      <scheme val="minor"/>
    </font>
    <font>
      <name val="Calibri"/>
      <charset val="238"/>
      <family val="2"/>
      <color theme="1"/>
      <sz val="11"/>
      <scheme val="minor"/>
    </font>
    <font>
      <name val="Calibri"/>
      <charset val="238"/>
      <family val="2"/>
      <b val="1"/>
      <color theme="1"/>
      <sz val="20"/>
      <scheme val="minor"/>
    </font>
    <font>
      <name val="Calibri"/>
      <charset val="238"/>
      <family val="2"/>
      <color theme="1"/>
      <sz val="20"/>
      <scheme val="minor"/>
    </font>
    <font>
      <name val="Calibri"/>
      <family val="2"/>
      <b val="1"/>
      <color theme="1"/>
      <sz val="20"/>
      <scheme val="minor"/>
    </font>
    <font>
      <name val="Tahoma"/>
      <charset val="238"/>
      <family val="2"/>
      <color indexed="81"/>
      <sz val="9"/>
    </font>
  </fonts>
  <fills count="5">
    <fill>
      <patternFill/>
    </fill>
    <fill>
      <patternFill patternType="gray125"/>
    </fill>
    <fill>
      <patternFill patternType="solid">
        <fgColor theme="0" tint="-0.1499984740745262"/>
        <bgColor indexed="64"/>
      </patternFill>
    </fill>
    <fill>
      <patternFill patternType="solid">
        <fgColor theme="0" tint="-0.1499984740745262"/>
        <bgColor theme="0" tint="-0.1499984740745262"/>
      </patternFill>
    </fill>
    <fill>
      <patternFill patternType="solid">
        <fgColor theme="3" tint="0.7999816888943144"/>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1" fillId="0" borderId="0"/>
    <xf numFmtId="0" fontId="3" fillId="0" borderId="0"/>
  </cellStyleXfs>
  <cellXfs count="129">
    <xf numFmtId="0" fontId="0" fillId="0" borderId="0" pivotButton="0" quotePrefix="0" xfId="0"/>
    <xf numFmtId="0" fontId="3" fillId="2" borderId="0" pivotButton="0" quotePrefix="0" xfId="1"/>
    <xf numFmtId="0" fontId="3" fillId="0" borderId="0" pivotButton="0" quotePrefix="0" xfId="1"/>
    <xf numFmtId="0" fontId="4" fillId="2" borderId="0" applyAlignment="1" pivotButton="0" quotePrefix="0" xfId="1">
      <alignment horizontal="centerContinuous"/>
    </xf>
    <xf numFmtId="0" fontId="5" fillId="2" borderId="0" applyAlignment="1" pivotButton="0" quotePrefix="0" xfId="1">
      <alignment horizontal="centerContinuous"/>
    </xf>
    <xf numFmtId="0" fontId="3" fillId="3" borderId="0" applyAlignment="1" pivotButton="0" quotePrefix="0" xfId="1">
      <alignment horizontal="center"/>
    </xf>
    <xf numFmtId="0" fontId="3" fillId="2" borderId="0" applyAlignment="1" pivotButton="0" quotePrefix="0" xfId="1">
      <alignment horizontal="right"/>
    </xf>
    <xf numFmtId="0" fontId="3" fillId="2" borderId="1" applyAlignment="1" pivotButton="0" quotePrefix="0" xfId="1">
      <alignment horizontal="centerContinuous"/>
    </xf>
    <xf numFmtId="0" fontId="3" fillId="2" borderId="2" applyAlignment="1" pivotButton="0" quotePrefix="0" xfId="1">
      <alignment horizontal="centerContinuous"/>
    </xf>
    <xf numFmtId="0" fontId="3" fillId="2" borderId="3" applyAlignment="1" pivotButton="0" quotePrefix="0" xfId="1">
      <alignment horizontal="centerContinuous"/>
    </xf>
    <xf numFmtId="0" fontId="3" fillId="2" borderId="4" applyAlignment="1" pivotButton="0" quotePrefix="0" xfId="1">
      <alignment horizontal="center"/>
    </xf>
    <xf numFmtId="0" fontId="3" fillId="2" borderId="1" applyAlignment="1" pivotButton="0" quotePrefix="0" xfId="1">
      <alignment horizontal="center" vertical="center" wrapText="1"/>
    </xf>
    <xf numFmtId="0" fontId="3" fillId="2" borderId="2" applyAlignment="1" pivotButton="0" quotePrefix="0" xfId="1">
      <alignment horizontal="center" vertical="center" wrapText="1"/>
    </xf>
    <xf numFmtId="0" fontId="3" fillId="2" borderId="3" applyAlignment="1" pivotButton="0" quotePrefix="0" xfId="1">
      <alignment horizontal="center" vertical="center" wrapText="1"/>
    </xf>
    <xf numFmtId="0" fontId="3" fillId="0" borderId="5" applyAlignment="1" pivotButton="0" quotePrefix="0" xfId="1">
      <alignment horizontal="center"/>
    </xf>
    <xf numFmtId="164" fontId="3" fillId="2" borderId="6" applyAlignment="1" pivotButton="0" quotePrefix="0" xfId="1">
      <alignment horizontal="right" vertical="center" wrapText="1"/>
    </xf>
    <xf numFmtId="164" fontId="3" fillId="2" borderId="7" applyAlignment="1" pivotButton="0" quotePrefix="0" xfId="1">
      <alignment horizontal="right" vertical="center" wrapText="1"/>
    </xf>
    <xf numFmtId="164" fontId="3" fillId="2" borderId="8" applyAlignment="1" pivotButton="0" quotePrefix="0" xfId="1">
      <alignment horizontal="right" vertical="center" wrapText="1"/>
    </xf>
    <xf numFmtId="0" fontId="3" fillId="2" borderId="6" applyAlignment="1" pivotButton="0" quotePrefix="0" xfId="1">
      <alignment horizontal="center" vertical="center" wrapText="1"/>
    </xf>
    <xf numFmtId="0" fontId="3" fillId="0" borderId="9" applyAlignment="1" pivotButton="0" quotePrefix="0" xfId="1">
      <alignment horizontal="center"/>
    </xf>
    <xf numFmtId="164" fontId="3" fillId="2" borderId="10" applyAlignment="1" pivotButton="0" quotePrefix="0" xfId="1">
      <alignment horizontal="right" vertical="center" wrapText="1"/>
    </xf>
    <xf numFmtId="164" fontId="3" fillId="2" borderId="0" applyAlignment="1" pivotButton="0" quotePrefix="0" xfId="1">
      <alignment horizontal="right" vertical="center" wrapText="1"/>
    </xf>
    <xf numFmtId="164" fontId="3" fillId="2" borderId="11" applyAlignment="1" pivotButton="0" quotePrefix="0" xfId="1">
      <alignment horizontal="right" vertical="center" wrapText="1"/>
    </xf>
    <xf numFmtId="0" fontId="3" fillId="2" borderId="10" applyAlignment="1" pivotButton="0" quotePrefix="0" xfId="1">
      <alignment horizontal="center" vertical="center" wrapText="1"/>
    </xf>
    <xf numFmtId="0" fontId="3" fillId="0" borderId="12" applyAlignment="1" pivotButton="0" quotePrefix="0" xfId="1">
      <alignment horizontal="center"/>
    </xf>
    <xf numFmtId="164" fontId="3" fillId="2" borderId="13" applyAlignment="1" pivotButton="0" quotePrefix="0" xfId="1">
      <alignment horizontal="right" vertical="center" wrapText="1"/>
    </xf>
    <xf numFmtId="164" fontId="3" fillId="2" borderId="14" applyAlignment="1" pivotButton="0" quotePrefix="0" xfId="1">
      <alignment horizontal="right" vertical="center" wrapText="1"/>
    </xf>
    <xf numFmtId="164" fontId="3" fillId="2" borderId="15" applyAlignment="1" pivotButton="0" quotePrefix="0" xfId="1">
      <alignment horizontal="right" vertical="center" wrapText="1"/>
    </xf>
    <xf numFmtId="0" fontId="3" fillId="2" borderId="13" applyAlignment="1" pivotButton="0" quotePrefix="0" xfId="1">
      <alignment horizontal="center" vertical="center" wrapText="1"/>
    </xf>
    <xf numFmtId="0" fontId="2" fillId="2" borderId="4" applyAlignment="1" pivotButton="0" quotePrefix="0" xfId="1">
      <alignment horizontal="center"/>
    </xf>
    <xf numFmtId="164" fontId="2" fillId="2" borderId="1" applyAlignment="1" pivotButton="0" quotePrefix="0" xfId="1">
      <alignment horizontal="right" shrinkToFit="1"/>
    </xf>
    <xf numFmtId="164" fontId="2" fillId="2" borderId="2" applyAlignment="1" pivotButton="0" quotePrefix="0" xfId="1">
      <alignment horizontal="right" shrinkToFit="1"/>
    </xf>
    <xf numFmtId="164" fontId="2" fillId="2" borderId="3" applyAlignment="1" pivotButton="0" quotePrefix="0" xfId="1">
      <alignment shrinkToFit="1"/>
    </xf>
    <xf numFmtId="164" fontId="2" fillId="2" borderId="1" applyAlignment="1" pivotButton="0" quotePrefix="0" xfId="1">
      <alignment horizontal="center"/>
    </xf>
    <xf numFmtId="0" fontId="6" fillId="3" borderId="1" applyAlignment="1" pivotButton="0" quotePrefix="0" xfId="1">
      <alignment horizontal="centerContinuous"/>
    </xf>
    <xf numFmtId="0" fontId="5" fillId="3" borderId="2" applyAlignment="1" pivotButton="0" quotePrefix="0" xfId="1">
      <alignment horizontal="centerContinuous"/>
    </xf>
    <xf numFmtId="0" fontId="5" fillId="2" borderId="2" applyAlignment="1" pivotButton="0" quotePrefix="0" xfId="1">
      <alignment horizontal="centerContinuous"/>
    </xf>
    <xf numFmtId="0" fontId="5" fillId="2" borderId="3" applyAlignment="1" pivotButton="0" quotePrefix="0" xfId="1">
      <alignment horizontal="centerContinuous"/>
    </xf>
    <xf numFmtId="0" fontId="3" fillId="2" borderId="1" applyAlignment="1" pivotButton="0" quotePrefix="0" xfId="1">
      <alignment horizontal="centerContinuous" vertical="center"/>
    </xf>
    <xf numFmtId="0" fontId="3" fillId="3" borderId="2" applyAlignment="1" pivotButton="0" quotePrefix="0" xfId="1">
      <alignment horizontal="centerContinuous" vertical="center"/>
    </xf>
    <xf numFmtId="0" fontId="3" fillId="3" borderId="3" applyAlignment="1" pivotButton="0" quotePrefix="0" xfId="1">
      <alignment horizontal="centerContinuous" vertical="center"/>
    </xf>
    <xf numFmtId="0" fontId="3" fillId="3" borderId="3" applyAlignment="1" pivotButton="0" quotePrefix="0" xfId="1">
      <alignment horizontal="centerContinuous"/>
    </xf>
    <xf numFmtId="0" fontId="1" fillId="2" borderId="1" applyAlignment="1" pivotButton="0" quotePrefix="0" xfId="1">
      <alignment horizontal="centerContinuous" vertical="center"/>
    </xf>
    <xf numFmtId="0" fontId="3" fillId="2" borderId="2" applyAlignment="1" pivotButton="0" quotePrefix="0" xfId="1">
      <alignment horizontal="centerContinuous" vertical="center"/>
    </xf>
    <xf numFmtId="0" fontId="3" fillId="2" borderId="3" applyAlignment="1" pivotButton="0" quotePrefix="0" xfId="1">
      <alignment horizontal="centerContinuous" vertical="center"/>
    </xf>
    <xf numFmtId="0" fontId="6" fillId="2" borderId="1" applyAlignment="1" pivotButton="0" quotePrefix="0" xfId="1">
      <alignment horizontal="centerContinuous"/>
    </xf>
    <xf numFmtId="0" fontId="2" fillId="3" borderId="1" applyAlignment="1" pivotButton="0" quotePrefix="0" xfId="1">
      <alignment horizontal="center" vertical="center"/>
    </xf>
    <xf numFmtId="3" fontId="2" fillId="3" borderId="2" applyAlignment="1" pivotButton="0" quotePrefix="0" xfId="1">
      <alignment horizontal="center" vertical="center"/>
    </xf>
    <xf numFmtId="4" fontId="2" fillId="3" borderId="2" applyAlignment="1" pivotButton="0" quotePrefix="0" xfId="1">
      <alignment horizontal="center" vertical="center"/>
    </xf>
    <xf numFmtId="4" fontId="2" fillId="3" borderId="3" applyAlignment="1" pivotButton="0" quotePrefix="0" xfId="1">
      <alignment horizontal="center" vertical="center"/>
    </xf>
    <xf numFmtId="0" fontId="3" fillId="2" borderId="4" applyAlignment="1" pivotButton="0" quotePrefix="0" xfId="1">
      <alignment horizontal="center" vertical="center" wrapText="1"/>
    </xf>
    <xf numFmtId="0" fontId="3" fillId="2" borderId="5" pivotButton="0" quotePrefix="0" xfId="1"/>
    <xf numFmtId="0" fontId="3" fillId="2" borderId="6" pivotButton="0" quotePrefix="0" xfId="1"/>
    <xf numFmtId="0" fontId="3" fillId="2" borderId="7" applyAlignment="1" pivotButton="0" quotePrefix="0" xfId="1">
      <alignment horizontal="right" vertical="center" wrapText="1"/>
    </xf>
    <xf numFmtId="0" fontId="3" fillId="2" borderId="8" applyAlignment="1" pivotButton="0" quotePrefix="0" xfId="1">
      <alignment horizontal="right" vertical="center" wrapText="1"/>
    </xf>
    <xf numFmtId="0" fontId="3" fillId="2" borderId="10" pivotButton="0" quotePrefix="0" xfId="1"/>
    <xf numFmtId="0" fontId="3" fillId="2" borderId="7" applyAlignment="1" pivotButton="0" quotePrefix="0" xfId="1">
      <alignment horizontal="center" vertical="center" wrapText="1"/>
    </xf>
    <xf numFmtId="0" fontId="3" fillId="2" borderId="8" applyAlignment="1" pivotButton="0" quotePrefix="0" xfId="1">
      <alignment horizontal="center" vertical="center" wrapText="1"/>
    </xf>
    <xf numFmtId="0" fontId="3" fillId="2" borderId="11" pivotButton="0" quotePrefix="0" xfId="1"/>
    <xf numFmtId="3" fontId="3" fillId="2" borderId="7" pivotButton="0" quotePrefix="0" xfId="1"/>
    <xf numFmtId="0" fontId="3" fillId="2" borderId="7" pivotButton="0" quotePrefix="0" xfId="1"/>
    <xf numFmtId="0" fontId="3" fillId="2" borderId="8" pivotButton="0" quotePrefix="0" xfId="1"/>
    <xf numFmtId="0" fontId="3" fillId="2" borderId="12" pivotButton="0" quotePrefix="0" xfId="1"/>
    <xf numFmtId="14" fontId="3" fillId="2" borderId="12" applyAlignment="1" pivotButton="0" quotePrefix="0" xfId="1">
      <alignment shrinkToFit="1"/>
    </xf>
    <xf numFmtId="0" fontId="3" fillId="2" borderId="13" pivotButton="0" quotePrefix="0" xfId="1"/>
    <xf numFmtId="3" fontId="3" fillId="2" borderId="14" applyAlignment="1" pivotButton="0" quotePrefix="0" xfId="1">
      <alignment shrinkToFit="1"/>
    </xf>
    <xf numFmtId="4" fontId="3" fillId="2" borderId="15" applyAlignment="1" pivotButton="0" quotePrefix="0" xfId="1">
      <alignment shrinkToFit="1"/>
    </xf>
    <xf numFmtId="4" fontId="3" fillId="2" borderId="14" applyAlignment="1" pivotButton="0" quotePrefix="1" xfId="1">
      <alignment shrinkToFit="1"/>
    </xf>
    <xf numFmtId="0" fontId="3" fillId="2" borderId="14" pivotButton="0" quotePrefix="0" xfId="1"/>
    <xf numFmtId="0" fontId="3" fillId="2" borderId="15" pivotButton="0" quotePrefix="0" xfId="1"/>
    <xf numFmtId="0" fontId="3" fillId="2" borderId="13" applyAlignment="1" pivotButton="0" quotePrefix="0" xfId="1">
      <alignment horizontal="center"/>
    </xf>
    <xf numFmtId="3" fontId="3" fillId="2" borderId="14" applyAlignment="1" pivotButton="0" quotePrefix="0" xfId="1">
      <alignment horizontal="center"/>
    </xf>
    <xf numFmtId="0" fontId="3" fillId="2" borderId="14" applyAlignment="1" pivotButton="0" quotePrefix="0" xfId="1">
      <alignment horizontal="center"/>
    </xf>
    <xf numFmtId="0" fontId="3" fillId="2" borderId="15" applyAlignment="1" pivotButton="0" quotePrefix="0" xfId="1">
      <alignment horizontal="center"/>
    </xf>
    <xf numFmtId="0" fontId="3" fillId="2" borderId="5" applyAlignment="1" pivotButton="0" quotePrefix="0" xfId="1">
      <alignment horizontal="center"/>
    </xf>
    <xf numFmtId="0" fontId="3" fillId="2" borderId="10" applyAlignment="1" pivotButton="0" quotePrefix="0" xfId="1">
      <alignment shrinkToFit="1"/>
    </xf>
    <xf numFmtId="0" fontId="3" fillId="0" borderId="10" applyAlignment="1" pivotButton="0" quotePrefix="0" xfId="1">
      <alignment horizontal="center"/>
    </xf>
    <xf numFmtId="164" fontId="3" fillId="0" borderId="0" applyAlignment="1" pivotButton="0" quotePrefix="0" xfId="1">
      <alignment shrinkToFit="1"/>
    </xf>
    <xf numFmtId="164" fontId="3" fillId="2" borderId="11" applyAlignment="1" pivotButton="0" quotePrefix="0" xfId="1">
      <alignment shrinkToFit="1"/>
    </xf>
    <xf numFmtId="164" fontId="3" fillId="4" borderId="0" applyAlignment="1" pivotButton="0" quotePrefix="1" xfId="1">
      <alignment shrinkToFit="1"/>
    </xf>
    <xf numFmtId="4" fontId="3" fillId="4" borderId="6" pivotButton="0" quotePrefix="0" xfId="1"/>
    <xf numFmtId="4" fontId="3" fillId="4" borderId="7" pivotButton="0" quotePrefix="0" xfId="1"/>
    <xf numFmtId="4" fontId="3" fillId="4" borderId="8" pivotButton="0" quotePrefix="0" xfId="1"/>
    <xf numFmtId="0" fontId="3" fillId="3" borderId="6" applyAlignment="1" pivotButton="0" quotePrefix="0" xfId="1">
      <alignment horizontal="center"/>
    </xf>
    <xf numFmtId="3" fontId="3" fillId="3" borderId="7" applyAlignment="1" pivotButton="0" quotePrefix="0" xfId="1">
      <alignment horizontal="center"/>
    </xf>
    <xf numFmtId="4" fontId="3" fillId="3" borderId="7" applyAlignment="1" pivotButton="0" quotePrefix="0" xfId="1">
      <alignment horizontal="center"/>
    </xf>
    <xf numFmtId="4" fontId="3" fillId="3" borderId="8" applyAlignment="1" pivotButton="0" quotePrefix="0" xfId="1">
      <alignment horizontal="center"/>
    </xf>
    <xf numFmtId="0" fontId="3" fillId="2" borderId="9" applyAlignment="1" pivotButton="0" quotePrefix="0" xfId="1">
      <alignment horizontal="center"/>
    </xf>
    <xf numFmtId="4" fontId="3" fillId="4" borderId="10" pivotButton="0" quotePrefix="0" xfId="1"/>
    <xf numFmtId="4" fontId="3" fillId="4" borderId="0" pivotButton="0" quotePrefix="0" xfId="1"/>
    <xf numFmtId="4" fontId="3" fillId="4" borderId="11" pivotButton="0" quotePrefix="0" xfId="1"/>
    <xf numFmtId="0" fontId="3" fillId="3" borderId="10" applyAlignment="1" pivotButton="0" quotePrefix="0" xfId="1">
      <alignment horizontal="center"/>
    </xf>
    <xf numFmtId="3" fontId="3" fillId="3" borderId="0" applyAlignment="1" pivotButton="0" quotePrefix="0" xfId="1">
      <alignment horizontal="center"/>
    </xf>
    <xf numFmtId="4" fontId="3" fillId="3" borderId="0" applyAlignment="1" pivotButton="0" quotePrefix="0" xfId="1">
      <alignment horizontal="center"/>
    </xf>
    <xf numFmtId="4" fontId="3" fillId="3" borderId="11" applyAlignment="1" pivotButton="0" quotePrefix="0" xfId="1">
      <alignment horizontal="center"/>
    </xf>
    <xf numFmtId="0" fontId="3" fillId="0" borderId="2" pivotButton="0" quotePrefix="0" xfId="1"/>
    <xf numFmtId="0" fontId="3" fillId="2" borderId="0" applyAlignment="1" pivotButton="0" quotePrefix="0" xfId="1">
      <alignment horizontal="center"/>
    </xf>
    <xf numFmtId="0" fontId="3" fillId="2" borderId="12" applyAlignment="1" pivotButton="0" quotePrefix="0" xfId="1">
      <alignment horizontal="center"/>
    </xf>
    <xf numFmtId="0" fontId="3" fillId="2" borderId="12" applyAlignment="1" pivotButton="0" quotePrefix="0" xfId="1">
      <alignment shrinkToFit="1"/>
    </xf>
    <xf numFmtId="0" fontId="3" fillId="0" borderId="13" applyAlignment="1" pivotButton="0" quotePrefix="0" xfId="1">
      <alignment horizontal="center"/>
    </xf>
    <xf numFmtId="164" fontId="3" fillId="0" borderId="14" applyAlignment="1" pivotButton="0" quotePrefix="0" xfId="1">
      <alignment shrinkToFit="1"/>
    </xf>
    <xf numFmtId="164" fontId="3" fillId="2" borderId="15" applyAlignment="1" pivotButton="0" quotePrefix="0" xfId="1">
      <alignment shrinkToFit="1"/>
    </xf>
    <xf numFmtId="164" fontId="3" fillId="4" borderId="14" applyAlignment="1" pivotButton="0" quotePrefix="1" xfId="1">
      <alignment shrinkToFit="1"/>
    </xf>
    <xf numFmtId="4" fontId="3" fillId="4" borderId="13" pivotButton="0" quotePrefix="0" xfId="1"/>
    <xf numFmtId="4" fontId="3" fillId="4" borderId="14" pivotButton="0" quotePrefix="0" xfId="1"/>
    <xf numFmtId="4" fontId="3" fillId="4" borderId="15" pivotButton="0" quotePrefix="0" xfId="1"/>
    <xf numFmtId="0" fontId="3" fillId="3" borderId="13" applyAlignment="1" pivotButton="0" quotePrefix="0" xfId="1">
      <alignment horizontal="center"/>
    </xf>
    <xf numFmtId="3" fontId="3" fillId="3" borderId="14" applyAlignment="1" pivotButton="0" quotePrefix="0" xfId="1">
      <alignment horizontal="center"/>
    </xf>
    <xf numFmtId="4" fontId="3" fillId="3" borderId="14" applyAlignment="1" pivotButton="0" quotePrefix="0" xfId="1">
      <alignment horizontal="center"/>
    </xf>
    <xf numFmtId="4" fontId="3" fillId="3" borderId="15" applyAlignment="1" pivotButton="0" quotePrefix="0" xfId="1">
      <alignment horizontal="center"/>
    </xf>
    <xf numFmtId="164" fontId="3" fillId="2" borderId="6" applyAlignment="1" pivotButton="0" quotePrefix="0" xfId="1">
      <alignment horizontal="right" vertical="center" wrapText="1"/>
    </xf>
    <xf numFmtId="164" fontId="3" fillId="2" borderId="7" applyAlignment="1" pivotButton="0" quotePrefix="0" xfId="1">
      <alignment horizontal="right" vertical="center" wrapText="1"/>
    </xf>
    <xf numFmtId="164" fontId="3" fillId="2" borderId="8" applyAlignment="1" pivotButton="0" quotePrefix="0" xfId="1">
      <alignment horizontal="right" vertical="center" wrapText="1"/>
    </xf>
    <xf numFmtId="164" fontId="3" fillId="2" borderId="10" applyAlignment="1" pivotButton="0" quotePrefix="0" xfId="1">
      <alignment horizontal="right" vertical="center" wrapText="1"/>
    </xf>
    <xf numFmtId="164" fontId="3" fillId="2" borderId="0" applyAlignment="1" pivotButton="0" quotePrefix="0" xfId="1">
      <alignment horizontal="right" vertical="center" wrapText="1"/>
    </xf>
    <xf numFmtId="164" fontId="3" fillId="2" borderId="11" applyAlignment="1" pivotButton="0" quotePrefix="0" xfId="1">
      <alignment horizontal="right" vertical="center" wrapText="1"/>
    </xf>
    <xf numFmtId="164" fontId="3" fillId="2" borderId="13" applyAlignment="1" pivotButton="0" quotePrefix="0" xfId="1">
      <alignment horizontal="right" vertical="center" wrapText="1"/>
    </xf>
    <xf numFmtId="164" fontId="3" fillId="2" borderId="14" applyAlignment="1" pivotButton="0" quotePrefix="0" xfId="1">
      <alignment horizontal="right" vertical="center" wrapText="1"/>
    </xf>
    <xf numFmtId="164" fontId="3" fillId="2" borderId="15" applyAlignment="1" pivotButton="0" quotePrefix="0" xfId="1">
      <alignment horizontal="right" vertical="center" wrapText="1"/>
    </xf>
    <xf numFmtId="164" fontId="2" fillId="2" borderId="1" applyAlignment="1" pivotButton="0" quotePrefix="0" xfId="1">
      <alignment horizontal="right" shrinkToFit="1"/>
    </xf>
    <xf numFmtId="164" fontId="2" fillId="2" borderId="2" applyAlignment="1" pivotButton="0" quotePrefix="0" xfId="1">
      <alignment horizontal="right" shrinkToFit="1"/>
    </xf>
    <xf numFmtId="164" fontId="2" fillId="2" borderId="3" applyAlignment="1" pivotButton="0" quotePrefix="0" xfId="1">
      <alignment shrinkToFit="1"/>
    </xf>
    <xf numFmtId="164" fontId="2" fillId="2" borderId="1" applyAlignment="1" pivotButton="0" quotePrefix="0" xfId="1">
      <alignment horizontal="center"/>
    </xf>
    <xf numFmtId="164" fontId="3" fillId="0" borderId="0" applyAlignment="1" pivotButton="0" quotePrefix="0" xfId="1">
      <alignment shrinkToFit="1"/>
    </xf>
    <xf numFmtId="164" fontId="3" fillId="2" borderId="11" applyAlignment="1" pivotButton="0" quotePrefix="0" xfId="1">
      <alignment shrinkToFit="1"/>
    </xf>
    <xf numFmtId="164" fontId="3" fillId="4" borderId="0" applyAlignment="1" pivotButton="0" quotePrefix="1" xfId="1">
      <alignment shrinkToFit="1"/>
    </xf>
    <xf numFmtId="164" fontId="3" fillId="0" borderId="14" applyAlignment="1" pivotButton="0" quotePrefix="0" xfId="1">
      <alignment shrinkToFit="1"/>
    </xf>
    <xf numFmtId="164" fontId="3" fillId="2" borderId="15" applyAlignment="1" pivotButton="0" quotePrefix="0" xfId="1">
      <alignment shrinkToFit="1"/>
    </xf>
    <xf numFmtId="164" fontId="3" fillId="4" borderId="14" applyAlignment="1" pivotButton="0" quotePrefix="1" xfId="1">
      <alignment shrinkToFit="1"/>
    </xf>
  </cellXfs>
  <cellStyles count="2">
    <cellStyle name="Normal" xfId="0" builtinId="0"/>
    <cellStyle name="Normal 10" xfId="1"/>
  </cellStyles>
  <dxfs count="1">
    <dxf>
      <font>
        <color theme="0"/>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Rozkrut Paweł</author>
  </authors>
  <commentList>
    <comment ref="P39" authorId="0" shapeId="0">
      <text>
        <t>This column calculates number of rows it takes to make sure total purchased quantity is greater than cumulative consumption. Calculation starts from row 16. In other words it tells us how many purchase line items in column D we need to add up so their total quantity exceeds cumulative quantity in column J.
To make it more fun this calculation is done considering index (SKU) given in column I.
SEE SHEET 'COLUMN Q' WHICH EXPLAINS THIS CRAZY FORMULA.</t>
      </text>
    </comment>
    <comment ref="Q39" authorId="0" shapeId="0">
      <text>
        <t>Calculate total value of all purchases, that is multiply quantities times their unit prices HOWEVER this additional condition
--IF(OFFSET(B$13;;;AB17+1)=I17;1;0)
guarantees only relevant SKUs are treated with quantity-price multiplier. 'Relevant' means pride is multiplied by quantity only for particular SKU.
This column uses value rrom column Q which tells us what height of range we need to analyze. Hence we use OFFSET formula here.</t>
      </text>
    </comment>
    <comment ref="R39" authorId="0" shapeId="0">
      <text>
        <t>Column R covers purchase range that either exceeds or (at best) is equal to total consumption. In case calculated purchase quantity exceeds quantity used/consumed we have to subtrack this excessive part. Clearly this excessive part lies in the last row.</t>
      </text>
    </comment>
    <comment ref="T39" authorId="0" shapeId="0">
      <text>
        <t>Here we just check if consumption exceeds purchase. If this happens then total value consumed cannot exceed total value purchased.
Additionally we check if consumption of non- existent (not purchased) SKU is calculated. For such errors 0 value is calculated.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r="http://schemas.openxmlformats.org/officeDocument/2006/relationships" xmlns="http://schemas.openxmlformats.org/spreadsheetml/2006/main">
  <sheetPr>
    <outlinePr summaryBelow="1" summaryRight="1"/>
    <pageSetUpPr fitToPage="1"/>
  </sheetPr>
  <dimension ref="A1:CK72"/>
  <sheetViews>
    <sheetView tabSelected="1" topLeftCell="A31" zoomScale="90" zoomScaleNormal="90" workbookViewId="0">
      <selection activeCell="H31" sqref="H31"/>
    </sheetView>
  </sheetViews>
  <sheetFormatPr baseColWidth="8" defaultColWidth="8.85546875" defaultRowHeight="15" outlineLevelRow="1"/>
  <cols>
    <col width="1.42578125" customWidth="1" style="2" min="1" max="1"/>
    <col width="7.5703125" customWidth="1" style="2" min="2" max="2"/>
    <col width="5" bestFit="1" customWidth="1" style="2" min="3" max="3"/>
    <col width="7.7109375" bestFit="1" customWidth="1" style="2" min="4" max="4"/>
    <col width="9.140625" customWidth="1" style="2" min="5" max="5"/>
    <col width="12.140625" bestFit="1" customWidth="1" style="2" min="6" max="6"/>
    <col width="11.140625" bestFit="1" customWidth="1" style="2" min="7" max="7"/>
    <col width="9.140625" customWidth="1" style="2" min="8" max="9"/>
    <col width="11" bestFit="1" customWidth="1" style="2" min="10" max="10"/>
    <col width="9.85546875" bestFit="1" customWidth="1" style="2" min="11" max="11"/>
    <col width="9.140625" customWidth="1" style="2" min="12" max="12"/>
    <col width="12.140625" customWidth="1" style="2" min="13" max="13"/>
    <col width="10.7109375" bestFit="1" customWidth="1" style="2" min="14" max="14"/>
    <col width="1.5703125" customWidth="1" style="2" min="15" max="15"/>
    <col hidden="1" outlineLevel="1" width="12.42578125" customWidth="1" style="2" min="16" max="18"/>
    <col hidden="1" outlineLevel="1" width="12.5703125" customWidth="1" style="2" min="19" max="19"/>
    <col hidden="1" outlineLevel="1" width="12.42578125" customWidth="1" style="2" min="20" max="20"/>
    <col collapsed="1" width="2" customWidth="1" style="2" min="21" max="21"/>
    <col width="5.7109375" customWidth="1" style="2" min="22" max="89"/>
    <col width="8.85546875" customWidth="1" style="2" min="90" max="16384"/>
  </cols>
  <sheetData>
    <row r="1" ht="23.25" customHeight="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c r="AX1" s="1" t="n"/>
      <c r="AY1" s="1" t="n"/>
      <c r="AZ1" s="1" t="n"/>
      <c r="BA1" s="1" t="n"/>
      <c r="BB1" s="1" t="n"/>
      <c r="BC1" s="1" t="n"/>
      <c r="BD1" s="1" t="n"/>
      <c r="BE1" s="1" t="n"/>
      <c r="BF1" s="1" t="n"/>
      <c r="BG1" s="1" t="n"/>
      <c r="BH1" s="1" t="n"/>
      <c r="BI1" s="1" t="n"/>
      <c r="BJ1" s="1" t="n"/>
      <c r="BK1" s="1" t="n"/>
      <c r="BL1" s="1" t="n"/>
      <c r="BM1" s="1" t="n"/>
      <c r="BN1" s="1" t="n"/>
      <c r="BO1" s="1" t="n"/>
      <c r="BP1" s="1" t="n"/>
      <c r="BQ1" s="1" t="n"/>
      <c r="BR1" s="1" t="n"/>
      <c r="BS1" s="1" t="n"/>
      <c r="BT1" s="1" t="n"/>
      <c r="BU1" s="1" t="n"/>
      <c r="BV1" s="1" t="n"/>
      <c r="BW1" s="1" t="n"/>
      <c r="BX1" s="1" t="n"/>
      <c r="BY1" s="1" t="n"/>
      <c r="BZ1" s="1" t="n"/>
      <c r="CA1" s="1" t="n"/>
      <c r="CB1" s="1" t="n"/>
      <c r="CC1" s="1" t="n"/>
      <c r="CD1" s="1" t="n"/>
      <c r="CE1" s="1" t="n"/>
      <c r="CF1" s="1" t="n"/>
      <c r="CG1" s="1" t="n"/>
      <c r="CH1" s="1" t="n"/>
      <c r="CI1" s="1" t="n"/>
      <c r="CJ1" s="1" t="n"/>
      <c r="CK1" s="1" t="n"/>
    </row>
    <row r="2" ht="26.25" customHeight="1">
      <c r="A2" s="1" t="n"/>
      <c r="B2" s="1" t="n"/>
      <c r="C2" s="1" t="n"/>
      <c r="D2" s="3" t="inlineStr">
        <is>
          <t>INVENTORY MODEL. FIFO CALCULATION. MULTIPLE  SKUs!!!!!!!</t>
        </is>
      </c>
      <c r="E2" s="4" t="n"/>
      <c r="F2" s="4" t="n"/>
      <c r="G2" s="4" t="n"/>
      <c r="H2" s="4" t="n"/>
      <c r="I2" s="4" t="n"/>
      <c r="J2" s="4" t="n"/>
      <c r="K2" s="4" t="n"/>
      <c r="L2" s="4" t="n"/>
      <c r="M2" s="4" t="n"/>
      <c r="N2" s="4" t="n"/>
      <c r="O2" s="1" t="n"/>
      <c r="P2" s="1" t="n"/>
      <c r="Q2" s="1" t="n"/>
      <c r="R2" s="1" t="n"/>
      <c r="S2" s="1" t="n"/>
      <c r="T2" s="1" t="n"/>
      <c r="U2" s="1" t="n"/>
      <c r="V2" s="5" t="n"/>
      <c r="W2" s="5" t="n"/>
      <c r="X2" s="5" t="n"/>
      <c r="Y2" s="5" t="n"/>
      <c r="Z2" s="1" t="n"/>
      <c r="AA2" s="1" t="n"/>
      <c r="AB2" s="1" t="n"/>
      <c r="AC2" s="1" t="n"/>
      <c r="AD2" s="1" t="n"/>
      <c r="AE2" s="1" t="n"/>
      <c r="AF2" s="1" t="n"/>
      <c r="AG2" s="1" t="n"/>
      <c r="AH2" s="1" t="n"/>
      <c r="AI2" s="1" t="n"/>
      <c r="AJ2" s="1" t="n"/>
      <c r="AK2" s="1" t="n"/>
      <c r="AL2" s="1" t="n"/>
      <c r="AM2" s="1" t="n"/>
      <c r="AN2" s="1" t="n"/>
      <c r="AO2" s="1" t="n"/>
      <c r="AP2" s="1" t="n"/>
      <c r="AQ2" s="1" t="n"/>
      <c r="AR2" s="1" t="n"/>
      <c r="AS2" s="1" t="n"/>
      <c r="AT2" s="1" t="n"/>
      <c r="AU2" s="1" t="n"/>
      <c r="AV2" s="1" t="n"/>
      <c r="AW2" s="1" t="n"/>
      <c r="AX2" s="1" t="n"/>
      <c r="AY2" s="1" t="n"/>
      <c r="AZ2" s="1" t="n"/>
      <c r="BA2" s="1" t="n"/>
      <c r="BB2" s="1" t="n"/>
      <c r="BC2" s="1" t="n"/>
      <c r="BD2" s="1" t="n"/>
      <c r="BE2" s="1" t="n"/>
      <c r="BF2" s="1" t="n"/>
      <c r="BG2" s="1" t="n"/>
      <c r="BH2" s="1" t="n"/>
      <c r="BI2" s="1" t="n"/>
      <c r="BJ2" s="1" t="n"/>
      <c r="BK2" s="1" t="n"/>
      <c r="BL2" s="1" t="n"/>
      <c r="BM2" s="1" t="n"/>
      <c r="BN2" s="1" t="n"/>
      <c r="BO2" s="1" t="n"/>
      <c r="BP2" s="1" t="n"/>
      <c r="BQ2" s="1" t="n"/>
      <c r="BR2" s="1" t="n"/>
      <c r="BS2" s="1" t="n"/>
      <c r="BT2" s="1" t="n"/>
      <c r="BU2" s="1" t="n"/>
      <c r="BV2" s="1" t="n"/>
      <c r="BW2" s="1" t="n"/>
      <c r="BX2" s="1" t="n"/>
      <c r="BY2" s="1" t="n"/>
      <c r="BZ2" s="1" t="n"/>
      <c r="CA2" s="1" t="n"/>
      <c r="CB2" s="1" t="n"/>
      <c r="CC2" s="1" t="n"/>
      <c r="CD2" s="1" t="n"/>
      <c r="CE2" s="1" t="n"/>
      <c r="CF2" s="1" t="n"/>
      <c r="CG2" s="1" t="n"/>
      <c r="CH2" s="1" t="n"/>
      <c r="CI2" s="1" t="n"/>
      <c r="CJ2" s="1" t="n"/>
      <c r="CK2" s="1" t="n"/>
    </row>
    <row r="3" ht="14.1" customHeight="1">
      <c r="A3" s="1" t="n"/>
      <c r="B3" s="1" t="n"/>
      <c r="C3" s="1" t="n"/>
      <c r="D3" s="1" t="n"/>
      <c r="E3" s="1" t="n"/>
      <c r="F3" s="1" t="n"/>
      <c r="G3" s="1" t="n"/>
      <c r="H3" s="1" t="n"/>
      <c r="I3" s="1" t="n"/>
      <c r="J3" s="1" t="n"/>
      <c r="K3" s="1" t="n"/>
      <c r="L3" s="1" t="n"/>
      <c r="M3" s="1" t="n"/>
      <c r="N3" s="1" t="n"/>
      <c r="O3" s="1" t="n"/>
      <c r="P3" s="1" t="n"/>
      <c r="Q3" s="1" t="n"/>
      <c r="R3" s="1" t="n"/>
      <c r="S3" s="1" t="n"/>
      <c r="T3" s="1" t="n"/>
      <c r="U3" s="1" t="n"/>
      <c r="V3" s="5" t="n"/>
      <c r="W3" s="5" t="n"/>
      <c r="X3" s="5" t="n"/>
      <c r="Y3" s="5" t="n"/>
      <c r="Z3" s="1" t="n"/>
      <c r="AA3" s="1" t="n"/>
      <c r="AB3" s="1" t="n"/>
      <c r="AC3" s="1" t="n"/>
      <c r="AD3" s="1" t="n"/>
      <c r="AE3" s="1" t="n"/>
      <c r="AF3" s="1" t="n"/>
      <c r="AG3" s="1" t="n"/>
      <c r="AH3" s="1" t="n"/>
      <c r="AI3" s="1" t="n"/>
      <c r="AJ3" s="1" t="n"/>
      <c r="AK3" s="1" t="n"/>
      <c r="AL3" s="1" t="n"/>
      <c r="AM3" s="1" t="n"/>
      <c r="AN3" s="1" t="n"/>
      <c r="AO3" s="1" t="n"/>
      <c r="AP3" s="1" t="n"/>
      <c r="AQ3" s="1" t="n"/>
      <c r="AR3" s="1" t="n"/>
      <c r="AS3" s="1" t="n"/>
      <c r="AT3" s="1" t="n"/>
      <c r="AU3" s="1" t="n"/>
      <c r="AV3" s="1" t="n"/>
      <c r="AW3" s="1" t="n"/>
      <c r="AX3" s="1" t="n"/>
      <c r="AY3" s="1" t="n"/>
      <c r="AZ3" s="1" t="n"/>
      <c r="BA3" s="1" t="n"/>
      <c r="BB3" s="1" t="n"/>
      <c r="BC3" s="1" t="n"/>
      <c r="BD3" s="1" t="n"/>
      <c r="BE3" s="1" t="n"/>
      <c r="BF3" s="1" t="n"/>
      <c r="BG3" s="1" t="n"/>
      <c r="BH3" s="1" t="n"/>
      <c r="BI3" s="1" t="n"/>
      <c r="BJ3" s="1" t="n"/>
      <c r="BK3" s="1" t="n"/>
      <c r="BL3" s="1" t="n"/>
      <c r="BM3" s="1" t="n"/>
      <c r="BN3" s="1" t="n"/>
      <c r="BO3" s="1" t="n"/>
      <c r="BP3" s="1" t="n"/>
      <c r="BQ3" s="1" t="n"/>
      <c r="BR3" s="1" t="n"/>
      <c r="BS3" s="1" t="n"/>
      <c r="BT3" s="1" t="n"/>
      <c r="BU3" s="1" t="n"/>
      <c r="BV3" s="1" t="n"/>
      <c r="BW3" s="1" t="n"/>
      <c r="BX3" s="1" t="n"/>
      <c r="BY3" s="1" t="n"/>
      <c r="BZ3" s="1" t="n"/>
      <c r="CA3" s="1" t="n"/>
      <c r="CB3" s="1" t="n"/>
      <c r="CC3" s="1" t="n"/>
      <c r="CD3" s="1" t="n"/>
      <c r="CE3" s="1" t="n"/>
      <c r="CF3" s="1" t="n"/>
      <c r="CG3" s="1" t="n"/>
      <c r="CH3" s="1" t="n"/>
      <c r="CI3" s="1" t="n"/>
      <c r="CJ3" s="1" t="n"/>
      <c r="CK3" s="1" t="n"/>
    </row>
    <row r="4">
      <c r="A4" s="1" t="n"/>
      <c r="B4" s="1" t="n"/>
      <c r="C4" s="1" t="n"/>
      <c r="D4" s="1" t="n"/>
      <c r="E4" s="1" t="n"/>
      <c r="F4" s="1" t="n"/>
      <c r="G4" s="1" t="n"/>
      <c r="H4" s="6" t="n"/>
      <c r="I4" s="6" t="n"/>
      <c r="J4" s="6" t="n"/>
      <c r="K4" s="6" t="n"/>
      <c r="L4" s="1" t="n"/>
      <c r="M4" s="1" t="n"/>
      <c r="N4" s="1" t="n"/>
      <c r="O4" s="1" t="n"/>
      <c r="P4" s="1" t="n"/>
      <c r="Q4" s="1" t="n"/>
      <c r="R4" s="1" t="n"/>
      <c r="S4" s="1" t="n"/>
      <c r="T4" s="1" t="n"/>
      <c r="U4" s="1" t="n"/>
      <c r="V4" s="5" t="n"/>
      <c r="W4" s="5" t="n"/>
      <c r="X4" s="5" t="n"/>
      <c r="Y4" s="5" t="n"/>
      <c r="Z4" s="1" t="n"/>
      <c r="AA4" s="1" t="n"/>
      <c r="AB4" s="1" t="n"/>
      <c r="AC4" s="1" t="n"/>
      <c r="AD4" s="1" t="n"/>
      <c r="AE4" s="1" t="n"/>
      <c r="AF4" s="1" t="n"/>
      <c r="AG4" s="1" t="n"/>
      <c r="AH4" s="1" t="n"/>
      <c r="AI4" s="1" t="n"/>
      <c r="AJ4" s="1" t="n"/>
      <c r="AK4" s="1" t="n"/>
      <c r="AL4" s="1" t="n"/>
      <c r="AM4" s="1" t="n"/>
      <c r="AN4" s="1" t="n"/>
      <c r="AO4" s="1" t="n"/>
      <c r="AP4" s="1" t="n"/>
      <c r="AQ4" s="1" t="n"/>
      <c r="AR4" s="1" t="n"/>
      <c r="AS4" s="1" t="n"/>
      <c r="AT4" s="1" t="n"/>
      <c r="AU4" s="1" t="n"/>
      <c r="AV4" s="1" t="n"/>
      <c r="AW4" s="1" t="n"/>
      <c r="AX4" s="1" t="n"/>
      <c r="AY4" s="1" t="n"/>
      <c r="AZ4" s="1" t="n"/>
      <c r="BA4" s="1" t="n"/>
      <c r="BB4" s="1" t="n"/>
      <c r="BC4" s="1" t="n"/>
      <c r="BD4" s="1" t="n"/>
      <c r="BE4" s="1" t="n"/>
      <c r="BF4" s="1" t="n"/>
      <c r="BG4" s="1" t="n"/>
      <c r="BH4" s="1" t="n"/>
      <c r="BI4" s="1" t="n"/>
      <c r="BJ4" s="1" t="n"/>
      <c r="BK4" s="1" t="n"/>
      <c r="BL4" s="1" t="n"/>
      <c r="BM4" s="1" t="n"/>
      <c r="BN4" s="1" t="n"/>
      <c r="BO4" s="1" t="n"/>
      <c r="BP4" s="1" t="n"/>
      <c r="BQ4" s="1" t="n"/>
      <c r="BR4" s="1" t="n"/>
      <c r="BS4" s="1" t="n"/>
      <c r="BT4" s="1" t="n"/>
      <c r="BU4" s="1" t="n"/>
      <c r="BV4" s="1" t="n"/>
      <c r="BW4" s="1" t="n"/>
      <c r="BX4" s="1" t="n"/>
      <c r="BY4" s="1" t="n"/>
      <c r="BZ4" s="1" t="n"/>
      <c r="CA4" s="1" t="n"/>
      <c r="CB4" s="1" t="n"/>
      <c r="CC4" s="1" t="n"/>
      <c r="CD4" s="1" t="n"/>
      <c r="CE4" s="1" t="n"/>
      <c r="CF4" s="1" t="n"/>
      <c r="CG4" s="1" t="n"/>
      <c r="CH4" s="1" t="n"/>
      <c r="CI4" s="1" t="n"/>
      <c r="CJ4" s="1" t="n"/>
      <c r="CK4" s="1" t="n"/>
    </row>
    <row r="5">
      <c r="A5" s="1" t="n"/>
      <c r="B5" s="1" t="n"/>
      <c r="C5" s="1" t="n"/>
      <c r="D5" s="1" t="n"/>
      <c r="E5" s="7" t="inlineStr">
        <is>
          <t>Purchase</t>
        </is>
      </c>
      <c r="F5" s="8" t="n"/>
      <c r="G5" s="9" t="n"/>
      <c r="H5" s="8" t="inlineStr">
        <is>
          <t>Usage</t>
        </is>
      </c>
      <c r="I5" s="8" t="n"/>
      <c r="J5" s="8" t="n"/>
      <c r="K5" s="9" t="n"/>
      <c r="L5" s="7" t="inlineStr">
        <is>
          <t>Closing balance</t>
        </is>
      </c>
      <c r="M5" s="8" t="n"/>
      <c r="N5" s="9" t="n"/>
      <c r="O5" s="1" t="n"/>
      <c r="P5" s="1" t="n"/>
      <c r="Q5" s="1" t="n"/>
      <c r="R5" s="1" t="n"/>
      <c r="S5" s="1" t="n"/>
      <c r="T5" s="1" t="n"/>
      <c r="U5" s="1" t="n"/>
      <c r="V5" s="5" t="n"/>
      <c r="W5" s="5" t="n"/>
      <c r="X5" s="5" t="n"/>
      <c r="Y5" s="5" t="n"/>
      <c r="Z5" s="1" t="n"/>
      <c r="AA5" s="1" t="n"/>
      <c r="AB5" s="1" t="n"/>
      <c r="AC5" s="1" t="n"/>
      <c r="AD5" s="1" t="n"/>
      <c r="AE5" s="1" t="n"/>
      <c r="AF5" s="1" t="n"/>
      <c r="AG5" s="1" t="n"/>
      <c r="AH5" s="1" t="n"/>
      <c r="AI5" s="1" t="n"/>
      <c r="AJ5" s="1" t="n"/>
      <c r="AK5" s="1" t="n"/>
      <c r="AL5" s="1" t="n"/>
      <c r="AM5" s="1" t="n"/>
      <c r="AN5" s="1" t="n"/>
      <c r="AO5" s="1" t="n"/>
      <c r="AP5" s="1" t="n"/>
      <c r="AQ5" s="1" t="n"/>
      <c r="AR5" s="1" t="n"/>
      <c r="AS5" s="1" t="n"/>
      <c r="AT5" s="1" t="n"/>
      <c r="AU5" s="1" t="n"/>
      <c r="AV5" s="1" t="n"/>
      <c r="AW5" s="1" t="n"/>
      <c r="AX5" s="1" t="n"/>
      <c r="AY5" s="1" t="n"/>
      <c r="AZ5" s="1" t="n"/>
      <c r="BA5" s="1" t="n"/>
      <c r="BB5" s="1" t="n"/>
      <c r="BC5" s="1" t="n"/>
      <c r="BD5" s="1" t="n"/>
      <c r="BE5" s="1" t="n"/>
      <c r="BF5" s="1" t="n"/>
      <c r="BG5" s="1" t="n"/>
      <c r="BH5" s="1" t="n"/>
      <c r="BI5" s="1" t="n"/>
      <c r="BJ5" s="1" t="n"/>
      <c r="BK5" s="1" t="n"/>
      <c r="BL5" s="1" t="n"/>
      <c r="BM5" s="1" t="n"/>
      <c r="BN5" s="1" t="n"/>
      <c r="BO5" s="1" t="n"/>
      <c r="BP5" s="1" t="n"/>
      <c r="BQ5" s="1" t="n"/>
      <c r="BR5" s="1" t="n"/>
      <c r="BS5" s="1" t="n"/>
      <c r="BT5" s="1" t="n"/>
      <c r="BU5" s="1" t="n"/>
      <c r="BV5" s="1" t="n"/>
      <c r="BW5" s="1" t="n"/>
      <c r="BX5" s="1" t="n"/>
      <c r="BY5" s="1" t="n"/>
      <c r="BZ5" s="1" t="n"/>
      <c r="CA5" s="1" t="n"/>
      <c r="CB5" s="1" t="n"/>
      <c r="CC5" s="1" t="n"/>
      <c r="CD5" s="1" t="n"/>
      <c r="CE5" s="1" t="n"/>
      <c r="CF5" s="1" t="n"/>
      <c r="CG5" s="1" t="n"/>
      <c r="CH5" s="1" t="n"/>
      <c r="CI5" s="1" t="n"/>
      <c r="CJ5" s="1" t="n"/>
      <c r="CK5" s="1" t="n"/>
    </row>
    <row r="6">
      <c r="A6" s="1" t="n"/>
      <c r="B6" s="1" t="n"/>
      <c r="C6" s="1" t="n"/>
      <c r="D6" s="10" t="inlineStr">
        <is>
          <t>SKU</t>
        </is>
      </c>
      <c r="E6" s="11" t="inlineStr">
        <is>
          <t>Quantity</t>
        </is>
      </c>
      <c r="F6" s="12" t="inlineStr">
        <is>
          <t>Value</t>
        </is>
      </c>
      <c r="G6" s="13" t="inlineStr">
        <is>
          <t>Unit price</t>
        </is>
      </c>
      <c r="H6" s="11" t="inlineStr">
        <is>
          <t>SKU</t>
        </is>
      </c>
      <c r="I6" s="12" t="inlineStr">
        <is>
          <t>Quantity</t>
        </is>
      </c>
      <c r="J6" s="12" t="inlineStr">
        <is>
          <t>Value</t>
        </is>
      </c>
      <c r="K6" s="13" t="inlineStr">
        <is>
          <t>Unit price</t>
        </is>
      </c>
      <c r="L6" s="12" t="inlineStr">
        <is>
          <t>Quantity</t>
        </is>
      </c>
      <c r="M6" s="12" t="inlineStr">
        <is>
          <t>Value</t>
        </is>
      </c>
      <c r="N6" s="13" t="inlineStr">
        <is>
          <t>Unit price</t>
        </is>
      </c>
      <c r="O6" s="1" t="n"/>
      <c r="P6" s="1" t="n"/>
      <c r="Q6" s="1" t="n"/>
      <c r="R6" s="1" t="n"/>
      <c r="S6" s="1" t="n"/>
      <c r="T6" s="1" t="n"/>
      <c r="U6" s="1" t="n"/>
      <c r="V6" s="5" t="n"/>
      <c r="W6" s="5" t="n"/>
      <c r="X6" s="5" t="n"/>
      <c r="Y6" s="5" t="n"/>
      <c r="Z6" s="1" t="n"/>
      <c r="AA6" s="1" t="n"/>
      <c r="AB6" s="1" t="n"/>
      <c r="AC6" s="1" t="n"/>
      <c r="AD6" s="1" t="n"/>
      <c r="AE6" s="1" t="n"/>
      <c r="AF6" s="1" t="n"/>
      <c r="AG6" s="1" t="n"/>
      <c r="AH6" s="1" t="n"/>
      <c r="AI6" s="1" t="n"/>
      <c r="AJ6" s="1" t="n"/>
      <c r="AK6" s="1" t="n"/>
      <c r="AL6" s="1" t="n"/>
      <c r="AM6" s="1" t="n"/>
      <c r="AN6" s="1" t="n"/>
      <c r="AO6" s="1" t="n"/>
      <c r="AP6" s="1" t="n"/>
      <c r="AQ6" s="1" t="n"/>
      <c r="AR6" s="1" t="n"/>
      <c r="AS6" s="1" t="n"/>
      <c r="AT6" s="1" t="n"/>
      <c r="AU6" s="1" t="n"/>
      <c r="AV6" s="1" t="n"/>
      <c r="AW6" s="1" t="n"/>
      <c r="AX6" s="1" t="n"/>
      <c r="AY6" s="1" t="n"/>
      <c r="AZ6" s="1" t="n"/>
      <c r="BA6" s="1" t="n"/>
      <c r="BB6" s="1" t="n"/>
      <c r="BC6" s="1" t="n"/>
      <c r="BD6" s="1" t="n"/>
      <c r="BE6" s="1" t="n"/>
      <c r="BF6" s="1" t="n"/>
      <c r="BG6" s="1" t="n"/>
      <c r="BH6" s="1" t="n"/>
      <c r="BI6" s="1" t="n"/>
      <c r="BJ6" s="1" t="n"/>
      <c r="BK6" s="1" t="n"/>
      <c r="BL6" s="1" t="n"/>
      <c r="BM6" s="1" t="n"/>
      <c r="BN6" s="1" t="n"/>
      <c r="BO6" s="1" t="n"/>
      <c r="BP6" s="1" t="n"/>
      <c r="BQ6" s="1" t="n"/>
      <c r="BR6" s="1" t="n"/>
      <c r="BS6" s="1" t="n"/>
      <c r="BT6" s="1" t="n"/>
      <c r="BU6" s="1" t="n"/>
      <c r="BV6" s="1" t="n"/>
      <c r="BW6" s="1" t="n"/>
      <c r="BX6" s="1" t="n"/>
      <c r="BY6" s="1" t="n"/>
      <c r="BZ6" s="1" t="n"/>
      <c r="CA6" s="1" t="n"/>
      <c r="CB6" s="1" t="n"/>
      <c r="CC6" s="1" t="n"/>
      <c r="CD6" s="1" t="n"/>
      <c r="CE6" s="1" t="n"/>
      <c r="CF6" s="1" t="n"/>
      <c r="CG6" s="1" t="n"/>
      <c r="CH6" s="1" t="n"/>
      <c r="CI6" s="1" t="n"/>
      <c r="CJ6" s="1" t="n"/>
      <c r="CK6" s="1" t="n"/>
    </row>
    <row r="7">
      <c r="A7" s="1" t="n"/>
      <c r="B7" s="1" t="n"/>
      <c r="C7" s="1" t="n"/>
      <c r="D7" s="14" t="n">
        <v>101001</v>
      </c>
      <c r="E7" s="110">
        <f>SUMIF($D$42:$D$64,$D7,E$42:E$64)</f>
        <v/>
      </c>
      <c r="F7" s="111">
        <f>SUMIF($D$42:$D$64,$D7,F$42:F$64)</f>
        <v/>
      </c>
      <c r="G7" s="112">
        <f>IFERROR(F7/E7,0)</f>
        <v/>
      </c>
      <c r="H7" s="18">
        <f>D7</f>
        <v/>
      </c>
      <c r="I7" s="111">
        <f>SUMIF($H$42:$H$64,$D7,I$42:I$64)</f>
        <v/>
      </c>
      <c r="J7" s="111">
        <f>SUMIF($H$42:$H$64,$D7,J$42:J$64)</f>
        <v/>
      </c>
      <c r="K7" s="112">
        <f>IFERROR(J7/I7,0)</f>
        <v/>
      </c>
      <c r="L7" s="111">
        <f>E7-I7</f>
        <v/>
      </c>
      <c r="M7" s="111">
        <f>F7-J7</f>
        <v/>
      </c>
      <c r="N7" s="112">
        <f>IFERROR(M7/L7,0)</f>
        <v/>
      </c>
      <c r="O7" s="1" t="n"/>
      <c r="P7" s="1" t="n"/>
      <c r="Q7" s="1" t="n"/>
      <c r="R7" s="1" t="n"/>
      <c r="S7" s="1" t="n"/>
      <c r="T7" s="1" t="n"/>
      <c r="U7" s="1" t="n"/>
      <c r="V7" s="5" t="n"/>
      <c r="W7" s="5" t="n"/>
      <c r="X7" s="5" t="n"/>
      <c r="Y7" s="5" t="n"/>
      <c r="Z7" s="1" t="n"/>
      <c r="AA7" s="1" t="n"/>
      <c r="AB7" s="1" t="n"/>
      <c r="AC7" s="1" t="n"/>
      <c r="AD7" s="1" t="n"/>
      <c r="AE7" s="1" t="n"/>
      <c r="AF7" s="1" t="n"/>
      <c r="AG7" s="1" t="n"/>
      <c r="AH7" s="1" t="n"/>
      <c r="AI7" s="1" t="n"/>
      <c r="AJ7" s="1" t="n"/>
      <c r="AK7" s="1" t="n"/>
      <c r="AL7" s="1" t="n"/>
      <c r="AM7" s="1" t="n"/>
      <c r="AN7" s="1" t="n"/>
      <c r="AO7" s="1" t="n"/>
      <c r="AP7" s="1" t="n"/>
      <c r="AQ7" s="1" t="n"/>
      <c r="AR7" s="1" t="n"/>
      <c r="AS7" s="1" t="n"/>
      <c r="AT7" s="1" t="n"/>
      <c r="AU7" s="1" t="n"/>
      <c r="AV7" s="1" t="n"/>
      <c r="AW7" s="1" t="n"/>
      <c r="AX7" s="1" t="n"/>
      <c r="AY7" s="1" t="n"/>
      <c r="AZ7" s="1" t="n"/>
      <c r="BA7" s="1" t="n"/>
      <c r="BB7" s="1" t="n"/>
      <c r="BC7" s="1" t="n"/>
      <c r="BD7" s="1" t="n"/>
      <c r="BE7" s="1" t="n"/>
      <c r="BF7" s="1" t="n"/>
      <c r="BG7" s="1" t="n"/>
      <c r="BH7" s="1" t="n"/>
      <c r="BI7" s="1" t="n"/>
      <c r="BJ7" s="1" t="n"/>
      <c r="BK7" s="1" t="n"/>
      <c r="BL7" s="1" t="n"/>
      <c r="BM7" s="1" t="n"/>
      <c r="BN7" s="1" t="n"/>
      <c r="BO7" s="1" t="n"/>
      <c r="BP7" s="1" t="n"/>
      <c r="BQ7" s="1" t="n"/>
      <c r="BR7" s="1" t="n"/>
      <c r="BS7" s="1" t="n"/>
      <c r="BT7" s="1" t="n"/>
      <c r="BU7" s="1" t="n"/>
      <c r="BV7" s="1" t="n"/>
      <c r="BW7" s="1" t="n"/>
      <c r="BX7" s="1" t="n"/>
      <c r="BY7" s="1" t="n"/>
      <c r="BZ7" s="1" t="n"/>
      <c r="CA7" s="1" t="n"/>
      <c r="CB7" s="1" t="n"/>
      <c r="CC7" s="1" t="n"/>
      <c r="CD7" s="1" t="n"/>
      <c r="CE7" s="1" t="n"/>
      <c r="CF7" s="1" t="n"/>
      <c r="CG7" s="1" t="n"/>
      <c r="CH7" s="1" t="n"/>
      <c r="CI7" s="1" t="n"/>
      <c r="CJ7" s="1" t="n"/>
      <c r="CK7" s="1" t="n"/>
    </row>
    <row r="8" customFormat="1" s="2">
      <c r="A8" s="1" t="n"/>
      <c r="B8" s="1" t="n"/>
      <c r="C8" s="1" t="n"/>
      <c r="D8" s="19" t="n">
        <v>101008</v>
      </c>
      <c r="E8" s="113">
        <f>SUMIF($D$42:$D$64,$D8,E$42:E$64)</f>
        <v/>
      </c>
      <c r="F8" s="114">
        <f>SUMIF($D$42:$D$64,$D8,F$42:F$64)</f>
        <v/>
      </c>
      <c r="G8" s="115">
        <f>IFERROR(F8/E8,0)</f>
        <v/>
      </c>
      <c r="H8" s="23">
        <f>D8</f>
        <v/>
      </c>
      <c r="I8" s="114">
        <f>SUMIF($H$42:$H$64,$D8,I$42:I$64)</f>
        <v/>
      </c>
      <c r="J8" s="114">
        <f>SUMIF($H$42:$H$64,$D8,J$42:J$64)</f>
        <v/>
      </c>
      <c r="K8" s="115">
        <f>IFERROR(J8/I8,0)</f>
        <v/>
      </c>
      <c r="L8" s="114">
        <f>E8-I8</f>
        <v/>
      </c>
      <c r="M8" s="114">
        <f>F8-J8</f>
        <v/>
      </c>
      <c r="N8" s="115">
        <f>IFERROR(M8/L8,0)</f>
        <v/>
      </c>
      <c r="O8" s="1" t="n"/>
      <c r="P8" s="1" t="n"/>
      <c r="Q8" s="1" t="n"/>
      <c r="R8" s="1" t="n"/>
      <c r="S8" s="1" t="n"/>
      <c r="T8" s="1" t="n"/>
      <c r="U8" s="1" t="n"/>
      <c r="V8" s="5" t="n"/>
      <c r="W8" s="5" t="n"/>
      <c r="X8" s="5" t="n"/>
      <c r="Y8" s="5" t="n"/>
      <c r="Z8" s="1" t="n"/>
      <c r="AA8" s="1" t="n"/>
      <c r="AB8" s="1" t="n"/>
      <c r="AC8" s="1" t="n"/>
      <c r="AD8" s="1" t="n"/>
      <c r="AE8" s="1" t="n"/>
      <c r="AF8" s="1" t="n"/>
      <c r="AG8" s="1" t="n"/>
      <c r="AH8" s="1" t="n"/>
      <c r="AI8" s="1" t="n"/>
      <c r="AJ8" s="1" t="n"/>
      <c r="AK8" s="1" t="n"/>
      <c r="AL8" s="1" t="n"/>
      <c r="AM8" s="1" t="n"/>
      <c r="AN8" s="1" t="n"/>
      <c r="AO8" s="1" t="n"/>
      <c r="AP8" s="1" t="n"/>
      <c r="AQ8" s="1" t="n"/>
      <c r="AR8" s="1" t="n"/>
      <c r="AS8" s="1" t="n"/>
      <c r="AT8" s="1" t="n"/>
      <c r="AU8" s="1" t="n"/>
      <c r="AV8" s="1" t="n"/>
      <c r="AW8" s="1" t="n"/>
      <c r="AX8" s="1" t="n"/>
      <c r="AY8" s="1" t="n"/>
      <c r="AZ8" s="1" t="n"/>
      <c r="BA8" s="1" t="n"/>
      <c r="BB8" s="1" t="n"/>
      <c r="BC8" s="1" t="n"/>
      <c r="BD8" s="1" t="n"/>
      <c r="BE8" s="1" t="n"/>
      <c r="BF8" s="1" t="n"/>
      <c r="BG8" s="1" t="n"/>
      <c r="BH8" s="1" t="n"/>
      <c r="BI8" s="1" t="n"/>
      <c r="BJ8" s="1" t="n"/>
      <c r="BK8" s="1" t="n"/>
      <c r="BL8" s="1" t="n"/>
      <c r="BM8" s="1" t="n"/>
      <c r="BN8" s="1" t="n"/>
      <c r="BO8" s="1" t="n"/>
      <c r="BP8" s="1" t="n"/>
      <c r="BQ8" s="1" t="n"/>
      <c r="BR8" s="1" t="n"/>
      <c r="BS8" s="1" t="n"/>
      <c r="BT8" s="1" t="n"/>
      <c r="BU8" s="1" t="n"/>
      <c r="BV8" s="1" t="n"/>
      <c r="BW8" s="1" t="n"/>
      <c r="BX8" s="1" t="n"/>
      <c r="BY8" s="1" t="n"/>
      <c r="BZ8" s="1" t="n"/>
      <c r="CA8" s="1" t="n"/>
      <c r="CB8" s="1" t="n"/>
      <c r="CC8" s="1" t="n"/>
      <c r="CD8" s="1" t="n"/>
      <c r="CE8" s="1" t="n"/>
      <c r="CF8" s="1" t="n"/>
      <c r="CG8" s="1" t="n"/>
      <c r="CH8" s="1" t="n"/>
      <c r="CI8" s="1" t="n"/>
      <c r="CJ8" s="1" t="n"/>
      <c r="CK8" s="1" t="n"/>
    </row>
    <row r="9" customFormat="1" s="2">
      <c r="A9" s="1" t="n"/>
      <c r="B9" s="1" t="n"/>
      <c r="C9" s="1" t="n"/>
      <c r="D9" s="19" t="n">
        <v>101009</v>
      </c>
      <c r="E9" s="113">
        <f>SUMIF($D$42:$D$64,$D9,E$42:E$64)</f>
        <v/>
      </c>
      <c r="F9" s="114">
        <f>SUMIF($D$42:$D$64,$D9,F$42:F$64)</f>
        <v/>
      </c>
      <c r="G9" s="115">
        <f>IFERROR(F9/E9,0)</f>
        <v/>
      </c>
      <c r="H9" s="23">
        <f>D9</f>
        <v/>
      </c>
      <c r="I9" s="114">
        <f>SUMIF($H$42:$H$64,$D9,I$42:I$64)</f>
        <v/>
      </c>
      <c r="J9" s="114">
        <f>SUMIF($H$42:$H$64,$D9,J$42:J$64)</f>
        <v/>
      </c>
      <c r="K9" s="115">
        <f>IFERROR(J9/I9,0)</f>
        <v/>
      </c>
      <c r="L9" s="114">
        <f>E9-I9</f>
        <v/>
      </c>
      <c r="M9" s="114">
        <f>F9-J9</f>
        <v/>
      </c>
      <c r="N9" s="115">
        <f>IFERROR(M9/L9,0)</f>
        <v/>
      </c>
      <c r="O9" s="1" t="n"/>
      <c r="P9" s="1" t="n"/>
      <c r="Q9" s="1" t="n"/>
      <c r="R9" s="1" t="n"/>
      <c r="S9" s="1" t="n"/>
      <c r="T9" s="1" t="n"/>
      <c r="U9" s="1" t="n"/>
      <c r="V9" s="5" t="n"/>
      <c r="W9" s="5" t="n"/>
      <c r="X9" s="5" t="n"/>
      <c r="Y9" s="5" t="n"/>
      <c r="Z9" s="1" t="n"/>
      <c r="AA9" s="1" t="n"/>
      <c r="AB9" s="1" t="n"/>
      <c r="AC9" s="1" t="n"/>
      <c r="AD9" s="1" t="n"/>
      <c r="AE9" s="1" t="n"/>
      <c r="AF9" s="1" t="n"/>
      <c r="AG9" s="1" t="n"/>
      <c r="AH9" s="1" t="n"/>
      <c r="AI9" s="1" t="n"/>
      <c r="AJ9" s="1" t="n"/>
      <c r="AK9" s="1" t="n"/>
      <c r="AL9" s="1" t="n"/>
      <c r="AM9" s="1" t="n"/>
      <c r="AN9" s="1" t="n"/>
      <c r="AO9" s="1" t="n"/>
      <c r="AP9" s="1" t="n"/>
      <c r="AQ9" s="1" t="n"/>
      <c r="AR9" s="1" t="n"/>
      <c r="AS9" s="1" t="n"/>
      <c r="AT9" s="1" t="n"/>
      <c r="AU9" s="1" t="n"/>
      <c r="AV9" s="1" t="n"/>
      <c r="AW9" s="1" t="n"/>
      <c r="AX9" s="1" t="n"/>
      <c r="AY9" s="1" t="n"/>
      <c r="AZ9" s="1" t="n"/>
      <c r="BA9" s="1" t="n"/>
      <c r="BB9" s="1" t="n"/>
      <c r="BC9" s="1" t="n"/>
      <c r="BD9" s="1" t="n"/>
      <c r="BE9" s="1" t="n"/>
      <c r="BF9" s="1" t="n"/>
      <c r="BG9" s="1" t="n"/>
      <c r="BH9" s="1" t="n"/>
      <c r="BI9" s="1" t="n"/>
      <c r="BJ9" s="1" t="n"/>
      <c r="BK9" s="1" t="n"/>
      <c r="BL9" s="1" t="n"/>
      <c r="BM9" s="1" t="n"/>
      <c r="BN9" s="1" t="n"/>
      <c r="BO9" s="1" t="n"/>
      <c r="BP9" s="1" t="n"/>
      <c r="BQ9" s="1" t="n"/>
      <c r="BR9" s="1" t="n"/>
      <c r="BS9" s="1" t="n"/>
      <c r="BT9" s="1" t="n"/>
      <c r="BU9" s="1" t="n"/>
      <c r="BV9" s="1" t="n"/>
      <c r="BW9" s="1" t="n"/>
      <c r="BX9" s="1" t="n"/>
      <c r="BY9" s="1" t="n"/>
      <c r="BZ9" s="1" t="n"/>
      <c r="CA9" s="1" t="n"/>
      <c r="CB9" s="1" t="n"/>
      <c r="CC9" s="1" t="n"/>
      <c r="CD9" s="1" t="n"/>
      <c r="CE9" s="1" t="n"/>
      <c r="CF9" s="1" t="n"/>
      <c r="CG9" s="1" t="n"/>
      <c r="CH9" s="1" t="n"/>
      <c r="CI9" s="1" t="n"/>
      <c r="CJ9" s="1" t="n"/>
      <c r="CK9" s="1" t="n"/>
    </row>
    <row r="10" customFormat="1" s="2">
      <c r="A10" s="1" t="n"/>
      <c r="B10" s="1" t="n"/>
      <c r="C10" s="1" t="n"/>
      <c r="D10" s="19" t="n">
        <v>101020</v>
      </c>
      <c r="E10" s="113">
        <f>SUMIF($D$42:$D$64,$D10,E$42:E$64)</f>
        <v/>
      </c>
      <c r="F10" s="114">
        <f>SUMIF($D$42:$D$64,$D10,F$42:F$64)</f>
        <v/>
      </c>
      <c r="G10" s="115">
        <f>IFERROR(F10/E10,0)</f>
        <v/>
      </c>
      <c r="H10" s="23">
        <f>D10</f>
        <v/>
      </c>
      <c r="I10" s="114">
        <f>SUMIF($H$42:$H$64,$D10,I$42:I$64)</f>
        <v/>
      </c>
      <c r="J10" s="114">
        <f>SUMIF($H$42:$H$64,$D10,J$42:J$64)</f>
        <v/>
      </c>
      <c r="K10" s="115">
        <f>IFERROR(J10/I10,0)</f>
        <v/>
      </c>
      <c r="L10" s="114">
        <f>E10-I10</f>
        <v/>
      </c>
      <c r="M10" s="114">
        <f>F10-J10</f>
        <v/>
      </c>
      <c r="N10" s="115">
        <f>IFERROR(M10/L10,0)</f>
        <v/>
      </c>
      <c r="O10" s="1" t="n"/>
      <c r="P10" s="1" t="n"/>
      <c r="Q10" s="1" t="n"/>
      <c r="R10" s="1" t="n"/>
      <c r="S10" s="1" t="n"/>
      <c r="T10" s="1" t="n"/>
      <c r="U10" s="1" t="n"/>
      <c r="V10" s="5" t="n"/>
      <c r="W10" s="5" t="n"/>
      <c r="X10" s="5" t="n"/>
      <c r="Y10" s="5" t="n"/>
      <c r="Z10" s="1" t="n"/>
      <c r="AA10" s="1" t="n"/>
      <c r="AB10" s="1" t="n"/>
      <c r="AC10" s="1" t="n"/>
      <c r="AD10" s="1" t="n"/>
      <c r="AE10" s="1" t="n"/>
      <c r="AF10" s="1" t="n"/>
      <c r="AG10" s="1" t="n"/>
      <c r="AH10" s="1" t="n"/>
      <c r="AI10" s="1" t="n"/>
      <c r="AJ10" s="1" t="n"/>
      <c r="AK10" s="1" t="n"/>
      <c r="AL10" s="1" t="n"/>
      <c r="AM10" s="1" t="n"/>
      <c r="AN10" s="1" t="n"/>
      <c r="AO10" s="1" t="n"/>
      <c r="AP10" s="1" t="n"/>
      <c r="AQ10" s="1" t="n"/>
      <c r="AR10" s="1" t="n"/>
      <c r="AS10" s="1" t="n"/>
      <c r="AT10" s="1" t="n"/>
      <c r="AU10" s="1" t="n"/>
      <c r="AV10" s="1" t="n"/>
      <c r="AW10" s="1" t="n"/>
      <c r="AX10" s="1" t="n"/>
      <c r="AY10" s="1" t="n"/>
      <c r="AZ10" s="1" t="n"/>
      <c r="BA10" s="1" t="n"/>
      <c r="BB10" s="1" t="n"/>
      <c r="BC10" s="1" t="n"/>
      <c r="BD10" s="1" t="n"/>
      <c r="BE10" s="1" t="n"/>
      <c r="BF10" s="1" t="n"/>
      <c r="BG10" s="1" t="n"/>
      <c r="BH10" s="1" t="n"/>
      <c r="BI10" s="1" t="n"/>
      <c r="BJ10" s="1" t="n"/>
      <c r="BK10" s="1" t="n"/>
      <c r="BL10" s="1" t="n"/>
      <c r="BM10" s="1" t="n"/>
      <c r="BN10" s="1" t="n"/>
      <c r="BO10" s="1" t="n"/>
      <c r="BP10" s="1" t="n"/>
      <c r="BQ10" s="1" t="n"/>
      <c r="BR10" s="1" t="n"/>
      <c r="BS10" s="1" t="n"/>
      <c r="BT10" s="1" t="n"/>
      <c r="BU10" s="1" t="n"/>
      <c r="BV10" s="1" t="n"/>
      <c r="BW10" s="1" t="n"/>
      <c r="BX10" s="1" t="n"/>
      <c r="BY10" s="1" t="n"/>
      <c r="BZ10" s="1" t="n"/>
      <c r="CA10" s="1" t="n"/>
      <c r="CB10" s="1" t="n"/>
      <c r="CC10" s="1" t="n"/>
      <c r="CD10" s="1" t="n"/>
      <c r="CE10" s="1" t="n"/>
      <c r="CF10" s="1" t="n"/>
      <c r="CG10" s="1" t="n"/>
      <c r="CH10" s="1" t="n"/>
      <c r="CI10" s="1" t="n"/>
      <c r="CJ10" s="1" t="n"/>
      <c r="CK10" s="1" t="n"/>
    </row>
    <row r="11" customFormat="1" s="2">
      <c r="A11" s="1" t="n"/>
      <c r="B11" s="1" t="n"/>
      <c r="C11" s="1" t="n"/>
      <c r="D11" s="19" t="n">
        <v>101027</v>
      </c>
      <c r="E11" s="113">
        <f>SUMIF($D$42:$D$64,$D11,E$42:E$64)</f>
        <v/>
      </c>
      <c r="F11" s="114">
        <f>SUMIF($D$42:$D$64,$D11,F$42:F$64)</f>
        <v/>
      </c>
      <c r="G11" s="115">
        <f>IFERROR(F11/E11,0)</f>
        <v/>
      </c>
      <c r="H11" s="23">
        <f>D11</f>
        <v/>
      </c>
      <c r="I11" s="114">
        <f>SUMIF($H$42:$H$64,$D11,I$42:I$64)</f>
        <v/>
      </c>
      <c r="J11" s="114">
        <f>SUMIF($H$42:$H$64,$D11,J$42:J$64)</f>
        <v/>
      </c>
      <c r="K11" s="115">
        <f>IFERROR(J11/I11,0)</f>
        <v/>
      </c>
      <c r="L11" s="114">
        <f>E11-I11</f>
        <v/>
      </c>
      <c r="M11" s="114">
        <f>F11-J11</f>
        <v/>
      </c>
      <c r="N11" s="115">
        <f>IFERROR(M11/L11,0)</f>
        <v/>
      </c>
      <c r="O11" s="1" t="n"/>
      <c r="P11" s="1" t="n"/>
      <c r="Q11" s="1" t="n"/>
      <c r="R11" s="1" t="n"/>
      <c r="S11" s="1" t="n"/>
      <c r="T11" s="1" t="n"/>
      <c r="U11" s="1" t="n"/>
      <c r="V11" s="5" t="n"/>
      <c r="W11" s="5" t="n"/>
      <c r="X11" s="5" t="n"/>
      <c r="Y11" s="5" t="n"/>
      <c r="Z11" s="1" t="n"/>
      <c r="AA11" s="1" t="n"/>
      <c r="AB11" s="1" t="n"/>
      <c r="AC11" s="1" t="n"/>
      <c r="AD11" s="1" t="n"/>
      <c r="AE11" s="1" t="n"/>
      <c r="AF11" s="1" t="n"/>
      <c r="AG11" s="1" t="n"/>
      <c r="AH11" s="1" t="n"/>
      <c r="AI11" s="1" t="n"/>
      <c r="AJ11" s="1" t="n"/>
      <c r="AK11" s="1" t="n"/>
      <c r="AL11" s="1" t="n"/>
      <c r="AM11" s="1" t="n"/>
      <c r="AN11" s="1" t="n"/>
      <c r="AO11" s="1" t="n"/>
      <c r="AP11" s="1" t="n"/>
      <c r="AQ11" s="1" t="n"/>
      <c r="AR11" s="1" t="n"/>
      <c r="AS11" s="1" t="n"/>
      <c r="AT11" s="1" t="n"/>
      <c r="AU11" s="1" t="n"/>
      <c r="AV11" s="1" t="n"/>
      <c r="AW11" s="1" t="n"/>
      <c r="AX11" s="1" t="n"/>
      <c r="AY11" s="1" t="n"/>
      <c r="AZ11" s="1" t="n"/>
      <c r="BA11" s="1" t="n"/>
      <c r="BB11" s="1" t="n"/>
      <c r="BC11" s="1" t="n"/>
      <c r="BD11" s="1" t="n"/>
      <c r="BE11" s="1" t="n"/>
      <c r="BF11" s="1" t="n"/>
      <c r="BG11" s="1" t="n"/>
      <c r="BH11" s="1" t="n"/>
      <c r="BI11" s="1" t="n"/>
      <c r="BJ11" s="1" t="n"/>
      <c r="BK11" s="1" t="n"/>
      <c r="BL11" s="1" t="n"/>
      <c r="BM11" s="1" t="n"/>
      <c r="BN11" s="1" t="n"/>
      <c r="BO11" s="1" t="n"/>
      <c r="BP11" s="1" t="n"/>
      <c r="BQ11" s="1" t="n"/>
      <c r="BR11" s="1" t="n"/>
      <c r="BS11" s="1" t="n"/>
      <c r="BT11" s="1" t="n"/>
      <c r="BU11" s="1" t="n"/>
      <c r="BV11" s="1" t="n"/>
      <c r="BW11" s="1" t="n"/>
      <c r="BX11" s="1" t="n"/>
      <c r="BY11" s="1" t="n"/>
      <c r="BZ11" s="1" t="n"/>
      <c r="CA11" s="1" t="n"/>
      <c r="CB11" s="1" t="n"/>
      <c r="CC11" s="1" t="n"/>
      <c r="CD11" s="1" t="n"/>
      <c r="CE11" s="1" t="n"/>
      <c r="CF11" s="1" t="n"/>
      <c r="CG11" s="1" t="n"/>
      <c r="CH11" s="1" t="n"/>
      <c r="CI11" s="1" t="n"/>
      <c r="CJ11" s="1" t="n"/>
      <c r="CK11" s="1" t="n"/>
    </row>
    <row r="12" customFormat="1" s="2">
      <c r="A12" s="1" t="n"/>
      <c r="B12" s="1" t="n"/>
      <c r="C12" s="1" t="n"/>
      <c r="D12" s="19" t="n">
        <v>101022</v>
      </c>
      <c r="E12" s="113">
        <f>SUMIF($D$42:$D$64,$D12,E$42:E$64)</f>
        <v/>
      </c>
      <c r="F12" s="114">
        <f>SUMIF($D$42:$D$64,$D12,F$42:F$64)</f>
        <v/>
      </c>
      <c r="G12" s="115">
        <f>IFERROR(F12/E12,0)</f>
        <v/>
      </c>
      <c r="H12" s="23">
        <f>D12</f>
        <v/>
      </c>
      <c r="I12" s="114">
        <f>SUMIF($H$42:$H$64,$D12,I$42:I$64)</f>
        <v/>
      </c>
      <c r="J12" s="114">
        <f>SUMIF($H$42:$H$64,$D12,J$42:J$64)</f>
        <v/>
      </c>
      <c r="K12" s="115">
        <f>IFERROR(J12/I12,0)</f>
        <v/>
      </c>
      <c r="L12" s="114">
        <f>E12-I12</f>
        <v/>
      </c>
      <c r="M12" s="114">
        <f>F12-J12</f>
        <v/>
      </c>
      <c r="N12" s="115">
        <f>IFERROR(M12/L12,0)</f>
        <v/>
      </c>
      <c r="O12" s="1" t="n"/>
      <c r="P12" s="1" t="n"/>
      <c r="Q12" s="1" t="n"/>
      <c r="R12" s="1" t="n"/>
      <c r="S12" s="1" t="n"/>
      <c r="T12" s="1" t="n"/>
      <c r="U12" s="1" t="n"/>
      <c r="V12" s="5" t="n"/>
      <c r="W12" s="5" t="n"/>
      <c r="X12" s="5" t="n"/>
      <c r="Y12" s="5" t="n"/>
      <c r="Z12" s="1" t="n"/>
      <c r="AA12" s="1" t="n"/>
      <c r="AB12" s="1" t="n"/>
      <c r="AC12" s="1" t="n"/>
      <c r="AD12" s="1" t="n"/>
      <c r="AE12" s="1" t="n"/>
      <c r="AF12" s="1" t="n"/>
      <c r="AG12" s="1" t="n"/>
      <c r="AH12" s="1" t="n"/>
      <c r="AI12" s="1" t="n"/>
      <c r="AJ12" s="1" t="n"/>
      <c r="AK12" s="1" t="n"/>
      <c r="AL12" s="1" t="n"/>
      <c r="AM12" s="1" t="n"/>
      <c r="AN12" s="1" t="n"/>
      <c r="AO12" s="1" t="n"/>
      <c r="AP12" s="1" t="n"/>
      <c r="AQ12" s="1" t="n"/>
      <c r="AR12" s="1" t="n"/>
      <c r="AS12" s="1" t="n"/>
      <c r="AT12" s="1" t="n"/>
      <c r="AU12" s="1" t="n"/>
      <c r="AV12" s="1" t="n"/>
      <c r="AW12" s="1" t="n"/>
      <c r="AX12" s="1" t="n"/>
      <c r="AY12" s="1" t="n"/>
      <c r="AZ12" s="1" t="n"/>
      <c r="BA12" s="1" t="n"/>
      <c r="BB12" s="1" t="n"/>
      <c r="BC12" s="1" t="n"/>
      <c r="BD12" s="1" t="n"/>
      <c r="BE12" s="1" t="n"/>
      <c r="BF12" s="1" t="n"/>
      <c r="BG12" s="1" t="n"/>
      <c r="BH12" s="1" t="n"/>
      <c r="BI12" s="1" t="n"/>
      <c r="BJ12" s="1" t="n"/>
      <c r="BK12" s="1" t="n"/>
      <c r="BL12" s="1" t="n"/>
      <c r="BM12" s="1" t="n"/>
      <c r="BN12" s="1" t="n"/>
      <c r="BO12" s="1" t="n"/>
      <c r="BP12" s="1" t="n"/>
      <c r="BQ12" s="1" t="n"/>
      <c r="BR12" s="1" t="n"/>
      <c r="BS12" s="1" t="n"/>
      <c r="BT12" s="1" t="n"/>
      <c r="BU12" s="1" t="n"/>
      <c r="BV12" s="1" t="n"/>
      <c r="BW12" s="1" t="n"/>
      <c r="BX12" s="1" t="n"/>
      <c r="BY12" s="1" t="n"/>
      <c r="BZ12" s="1" t="n"/>
      <c r="CA12" s="1" t="n"/>
      <c r="CB12" s="1" t="n"/>
      <c r="CC12" s="1" t="n"/>
      <c r="CD12" s="1" t="n"/>
      <c r="CE12" s="1" t="n"/>
      <c r="CF12" s="1" t="n"/>
      <c r="CG12" s="1" t="n"/>
      <c r="CH12" s="1" t="n"/>
      <c r="CI12" s="1" t="n"/>
      <c r="CJ12" s="1" t="n"/>
      <c r="CK12" s="1" t="n"/>
    </row>
    <row r="13" customFormat="1" s="2">
      <c r="A13" s="1" t="n"/>
      <c r="B13" s="1" t="n"/>
      <c r="C13" s="1" t="n"/>
      <c r="D13" s="19" t="n">
        <v>101023</v>
      </c>
      <c r="E13" s="113">
        <f>SUMIF($D$42:$D$64,$D13,E$42:E$64)</f>
        <v/>
      </c>
      <c r="F13" s="114">
        <f>SUMIF($D$42:$D$64,$D13,F$42:F$64)</f>
        <v/>
      </c>
      <c r="G13" s="115">
        <f>IFERROR(F13/E13,0)</f>
        <v/>
      </c>
      <c r="H13" s="23">
        <f>D13</f>
        <v/>
      </c>
      <c r="I13" s="114">
        <f>SUMIF($H$42:$H$64,$D13,I$42:I$64)</f>
        <v/>
      </c>
      <c r="J13" s="114">
        <f>SUMIF($H$42:$H$64,$D13,J$42:J$64)</f>
        <v/>
      </c>
      <c r="K13" s="115">
        <f>IFERROR(J13/I13,0)</f>
        <v/>
      </c>
      <c r="L13" s="114">
        <f>E13-I13</f>
        <v/>
      </c>
      <c r="M13" s="114">
        <f>F13-J13</f>
        <v/>
      </c>
      <c r="N13" s="115">
        <f>IFERROR(M13/L13,0)</f>
        <v/>
      </c>
      <c r="O13" s="1" t="n"/>
      <c r="P13" s="1" t="n"/>
      <c r="Q13" s="1" t="n"/>
      <c r="R13" s="1" t="n"/>
      <c r="S13" s="1" t="n"/>
      <c r="T13" s="1" t="n"/>
      <c r="U13" s="1" t="n"/>
      <c r="V13" s="5" t="n"/>
      <c r="W13" s="5" t="n"/>
      <c r="X13" s="5" t="n"/>
      <c r="Y13" s="5" t="n"/>
      <c r="Z13" s="1" t="n"/>
      <c r="AA13" s="1" t="n"/>
      <c r="AB13" s="1" t="n"/>
      <c r="AC13" s="1" t="n"/>
      <c r="AD13" s="1" t="n"/>
      <c r="AE13" s="1" t="n"/>
      <c r="AF13" s="1" t="n"/>
      <c r="AG13" s="1" t="n"/>
      <c r="AH13" s="1" t="n"/>
      <c r="AI13" s="1" t="n"/>
      <c r="AJ13" s="1" t="n"/>
      <c r="AK13" s="1" t="n"/>
      <c r="AL13" s="1" t="n"/>
      <c r="AM13" s="1" t="n"/>
      <c r="AN13" s="1" t="n"/>
      <c r="AO13" s="1" t="n"/>
      <c r="AP13" s="1" t="n"/>
      <c r="AQ13" s="1" t="n"/>
      <c r="AR13" s="1" t="n"/>
      <c r="AS13" s="1" t="n"/>
      <c r="AT13" s="1" t="n"/>
      <c r="AU13" s="1" t="n"/>
      <c r="AV13" s="1" t="n"/>
      <c r="AW13" s="1" t="n"/>
      <c r="AX13" s="1" t="n"/>
      <c r="AY13" s="1" t="n"/>
      <c r="AZ13" s="1" t="n"/>
      <c r="BA13" s="1" t="n"/>
      <c r="BB13" s="1" t="n"/>
      <c r="BC13" s="1" t="n"/>
      <c r="BD13" s="1" t="n"/>
      <c r="BE13" s="1" t="n"/>
      <c r="BF13" s="1" t="n"/>
      <c r="BG13" s="1" t="n"/>
      <c r="BH13" s="1" t="n"/>
      <c r="BI13" s="1" t="n"/>
      <c r="BJ13" s="1" t="n"/>
      <c r="BK13" s="1" t="n"/>
      <c r="BL13" s="1" t="n"/>
      <c r="BM13" s="1" t="n"/>
      <c r="BN13" s="1" t="n"/>
      <c r="BO13" s="1" t="n"/>
      <c r="BP13" s="1" t="n"/>
      <c r="BQ13" s="1" t="n"/>
      <c r="BR13" s="1" t="n"/>
      <c r="BS13" s="1" t="n"/>
      <c r="BT13" s="1" t="n"/>
      <c r="BU13" s="1" t="n"/>
      <c r="BV13" s="1" t="n"/>
      <c r="BW13" s="1" t="n"/>
      <c r="BX13" s="1" t="n"/>
      <c r="BY13" s="1" t="n"/>
      <c r="BZ13" s="1" t="n"/>
      <c r="CA13" s="1" t="n"/>
      <c r="CB13" s="1" t="n"/>
      <c r="CC13" s="1" t="n"/>
      <c r="CD13" s="1" t="n"/>
      <c r="CE13" s="1" t="n"/>
      <c r="CF13" s="1" t="n"/>
      <c r="CG13" s="1" t="n"/>
      <c r="CH13" s="1" t="n"/>
      <c r="CI13" s="1" t="n"/>
      <c r="CJ13" s="1" t="n"/>
      <c r="CK13" s="1" t="n"/>
    </row>
    <row r="14" customFormat="1" s="2">
      <c r="A14" s="1" t="n"/>
      <c r="B14" s="1" t="n"/>
      <c r="C14" s="1" t="n"/>
      <c r="D14" s="19" t="n">
        <v>101024</v>
      </c>
      <c r="E14" s="113">
        <f>SUMIF($D$42:$D$64,$D14,E$42:E$64)</f>
        <v/>
      </c>
      <c r="F14" s="114">
        <f>SUMIF($D$42:$D$64,$D14,F$42:F$64)</f>
        <v/>
      </c>
      <c r="G14" s="115">
        <f>IFERROR(F14/E14,0)</f>
        <v/>
      </c>
      <c r="H14" s="23">
        <f>D14</f>
        <v/>
      </c>
      <c r="I14" s="114">
        <f>SUMIF($H$42:$H$64,$D14,I$42:I$64)</f>
        <v/>
      </c>
      <c r="J14" s="114">
        <f>SUMIF($H$42:$H$64,$D14,J$42:J$64)</f>
        <v/>
      </c>
      <c r="K14" s="115">
        <f>IFERROR(J14/I14,0)</f>
        <v/>
      </c>
      <c r="L14" s="114">
        <f>E14-I14</f>
        <v/>
      </c>
      <c r="M14" s="114">
        <f>F14-J14</f>
        <v/>
      </c>
      <c r="N14" s="115">
        <f>IFERROR(M14/L14,0)</f>
        <v/>
      </c>
      <c r="O14" s="1" t="n"/>
      <c r="P14" s="1" t="n"/>
      <c r="Q14" s="1" t="n"/>
      <c r="R14" s="1" t="n"/>
      <c r="S14" s="1" t="n"/>
      <c r="T14" s="1" t="n"/>
      <c r="U14" s="1" t="n"/>
      <c r="V14" s="5" t="n"/>
      <c r="W14" s="5" t="n"/>
      <c r="X14" s="5" t="n"/>
      <c r="Y14" s="5" t="n"/>
      <c r="Z14" s="1" t="n"/>
      <c r="AA14" s="1" t="n"/>
      <c r="AB14" s="1" t="n"/>
      <c r="AC14" s="1" t="n"/>
      <c r="AD14" s="1" t="n"/>
      <c r="AE14" s="1" t="n"/>
      <c r="AF14" s="1" t="n"/>
      <c r="AG14" s="1" t="n"/>
      <c r="AH14" s="1" t="n"/>
      <c r="AI14" s="1" t="n"/>
      <c r="AJ14" s="1" t="n"/>
      <c r="AK14" s="1" t="n"/>
      <c r="AL14" s="1" t="n"/>
      <c r="AM14" s="1" t="n"/>
      <c r="AN14" s="1" t="n"/>
      <c r="AO14" s="1" t="n"/>
      <c r="AP14" s="1" t="n"/>
      <c r="AQ14" s="1" t="n"/>
      <c r="AR14" s="1" t="n"/>
      <c r="AS14" s="1" t="n"/>
      <c r="AT14" s="1" t="n"/>
      <c r="AU14" s="1" t="n"/>
      <c r="AV14" s="1" t="n"/>
      <c r="AW14" s="1" t="n"/>
      <c r="AX14" s="1" t="n"/>
      <c r="AY14" s="1" t="n"/>
      <c r="AZ14" s="1" t="n"/>
      <c r="BA14" s="1" t="n"/>
      <c r="BB14" s="1" t="n"/>
      <c r="BC14" s="1" t="n"/>
      <c r="BD14" s="1" t="n"/>
      <c r="BE14" s="1" t="n"/>
      <c r="BF14" s="1" t="n"/>
      <c r="BG14" s="1" t="n"/>
      <c r="BH14" s="1" t="n"/>
      <c r="BI14" s="1" t="n"/>
      <c r="BJ14" s="1" t="n"/>
      <c r="BK14" s="1" t="n"/>
      <c r="BL14" s="1" t="n"/>
      <c r="BM14" s="1" t="n"/>
      <c r="BN14" s="1" t="n"/>
      <c r="BO14" s="1" t="n"/>
      <c r="BP14" s="1" t="n"/>
      <c r="BQ14" s="1" t="n"/>
      <c r="BR14" s="1" t="n"/>
      <c r="BS14" s="1" t="n"/>
      <c r="BT14" s="1" t="n"/>
      <c r="BU14" s="1" t="n"/>
      <c r="BV14" s="1" t="n"/>
      <c r="BW14" s="1" t="n"/>
      <c r="BX14" s="1" t="n"/>
      <c r="BY14" s="1" t="n"/>
      <c r="BZ14" s="1" t="n"/>
      <c r="CA14" s="1" t="n"/>
      <c r="CB14" s="1" t="n"/>
      <c r="CC14" s="1" t="n"/>
      <c r="CD14" s="1" t="n"/>
      <c r="CE14" s="1" t="n"/>
      <c r="CF14" s="1" t="n"/>
      <c r="CG14" s="1" t="n"/>
      <c r="CH14" s="1" t="n"/>
      <c r="CI14" s="1" t="n"/>
      <c r="CJ14" s="1" t="n"/>
      <c r="CK14" s="1" t="n"/>
    </row>
    <row r="15" customFormat="1" s="2">
      <c r="A15" s="1" t="n"/>
      <c r="B15" s="1" t="n"/>
      <c r="C15" s="1" t="n"/>
      <c r="D15" s="19" t="n">
        <v>101033</v>
      </c>
      <c r="E15" s="113">
        <f>SUMIF($D$42:$D$64,$D15,E$42:E$64)</f>
        <v/>
      </c>
      <c r="F15" s="114">
        <f>SUMIF($D$42:$D$64,$D15,F$42:F$64)</f>
        <v/>
      </c>
      <c r="G15" s="115">
        <f>IFERROR(F15/E15,0)</f>
        <v/>
      </c>
      <c r="H15" s="23">
        <f>D15</f>
        <v/>
      </c>
      <c r="I15" s="114">
        <f>SUMIF($H$42:$H$64,$D15,I$42:I$64)</f>
        <v/>
      </c>
      <c r="J15" s="114">
        <f>SUMIF($H$42:$H$64,$D15,J$42:J$64)</f>
        <v/>
      </c>
      <c r="K15" s="115">
        <f>IFERROR(J15/I15,0)</f>
        <v/>
      </c>
      <c r="L15" s="114">
        <f>E15-I15</f>
        <v/>
      </c>
      <c r="M15" s="114">
        <f>F15-J15</f>
        <v/>
      </c>
      <c r="N15" s="115">
        <f>IFERROR(M15/L15,0)</f>
        <v/>
      </c>
      <c r="O15" s="1" t="n"/>
      <c r="P15" s="1" t="n"/>
      <c r="Q15" s="1" t="n"/>
      <c r="R15" s="1" t="n"/>
      <c r="S15" s="1" t="n"/>
      <c r="T15" s="1" t="n"/>
      <c r="U15" s="1" t="n"/>
      <c r="V15" s="5" t="n"/>
      <c r="W15" s="5" t="n"/>
      <c r="X15" s="5" t="n"/>
      <c r="Y15" s="5" t="n"/>
      <c r="Z15" s="1" t="n"/>
      <c r="AA15" s="1" t="n"/>
      <c r="AB15" s="1" t="n"/>
      <c r="AC15" s="1" t="n"/>
      <c r="AD15" s="1" t="n"/>
      <c r="AE15" s="1" t="n"/>
      <c r="AF15" s="1" t="n"/>
      <c r="AG15" s="1" t="n"/>
      <c r="AH15" s="1" t="n"/>
      <c r="AI15" s="1" t="n"/>
      <c r="AJ15" s="1" t="n"/>
      <c r="AK15" s="1" t="n"/>
      <c r="AL15" s="1" t="n"/>
      <c r="AM15" s="1" t="n"/>
      <c r="AN15" s="1" t="n"/>
      <c r="AO15" s="1" t="n"/>
      <c r="AP15" s="1" t="n"/>
      <c r="AQ15" s="1" t="n"/>
      <c r="AR15" s="1" t="n"/>
      <c r="AS15" s="1" t="n"/>
      <c r="AT15" s="1" t="n"/>
      <c r="AU15" s="1" t="n"/>
      <c r="AV15" s="1" t="n"/>
      <c r="AW15" s="1" t="n"/>
      <c r="AX15" s="1" t="n"/>
      <c r="AY15" s="1" t="n"/>
      <c r="AZ15" s="1" t="n"/>
      <c r="BA15" s="1" t="n"/>
      <c r="BB15" s="1" t="n"/>
      <c r="BC15" s="1" t="n"/>
      <c r="BD15" s="1" t="n"/>
      <c r="BE15" s="1" t="n"/>
      <c r="BF15" s="1" t="n"/>
      <c r="BG15" s="1" t="n"/>
      <c r="BH15" s="1" t="n"/>
      <c r="BI15" s="1" t="n"/>
      <c r="BJ15" s="1" t="n"/>
      <c r="BK15" s="1" t="n"/>
      <c r="BL15" s="1" t="n"/>
      <c r="BM15" s="1" t="n"/>
      <c r="BN15" s="1" t="n"/>
      <c r="BO15" s="1" t="n"/>
      <c r="BP15" s="1" t="n"/>
      <c r="BQ15" s="1" t="n"/>
      <c r="BR15" s="1" t="n"/>
      <c r="BS15" s="1" t="n"/>
      <c r="BT15" s="1" t="n"/>
      <c r="BU15" s="1" t="n"/>
      <c r="BV15" s="1" t="n"/>
      <c r="BW15" s="1" t="n"/>
      <c r="BX15" s="1" t="n"/>
      <c r="BY15" s="1" t="n"/>
      <c r="BZ15" s="1" t="n"/>
      <c r="CA15" s="1" t="n"/>
      <c r="CB15" s="1" t="n"/>
      <c r="CC15" s="1" t="n"/>
      <c r="CD15" s="1" t="n"/>
      <c r="CE15" s="1" t="n"/>
      <c r="CF15" s="1" t="n"/>
      <c r="CG15" s="1" t="n"/>
      <c r="CH15" s="1" t="n"/>
      <c r="CI15" s="1" t="n"/>
      <c r="CJ15" s="1" t="n"/>
      <c r="CK15" s="1" t="n"/>
    </row>
    <row r="16" customFormat="1" s="2">
      <c r="A16" s="1" t="n"/>
      <c r="B16" s="1" t="n"/>
      <c r="C16" s="1" t="n"/>
      <c r="D16" s="19" t="n">
        <v>101034</v>
      </c>
      <c r="E16" s="113">
        <f>SUMIF($D$42:$D$64,$D16,E$42:E$64)</f>
        <v/>
      </c>
      <c r="F16" s="114">
        <f>SUMIF($D$42:$D$64,$D16,F$42:F$64)</f>
        <v/>
      </c>
      <c r="G16" s="115">
        <f>IFERROR(F16/E16,0)</f>
        <v/>
      </c>
      <c r="H16" s="23">
        <f>D16</f>
        <v/>
      </c>
      <c r="I16" s="114">
        <f>SUMIF($H$42:$H$64,$D16,I$42:I$64)</f>
        <v/>
      </c>
      <c r="J16" s="114">
        <f>SUMIF($H$42:$H$64,$D16,J$42:J$64)</f>
        <v/>
      </c>
      <c r="K16" s="115">
        <f>IFERROR(J16/I16,0)</f>
        <v/>
      </c>
      <c r="L16" s="114">
        <f>E16-I16</f>
        <v/>
      </c>
      <c r="M16" s="114">
        <f>F16-J16</f>
        <v/>
      </c>
      <c r="N16" s="115">
        <f>IFERROR(M16/L16,0)</f>
        <v/>
      </c>
      <c r="O16" s="1" t="n"/>
      <c r="P16" s="1" t="n"/>
      <c r="Q16" s="1" t="n"/>
      <c r="R16" s="1" t="n"/>
      <c r="S16" s="1" t="n"/>
      <c r="T16" s="1" t="n"/>
      <c r="U16" s="1" t="n"/>
      <c r="V16" s="5" t="n"/>
      <c r="W16" s="5" t="n"/>
      <c r="X16" s="5" t="n"/>
      <c r="Y16" s="5" t="n"/>
      <c r="Z16" s="1" t="n"/>
      <c r="AA16" s="1" t="n"/>
      <c r="AB16" s="1" t="n"/>
      <c r="AC16" s="1" t="n"/>
      <c r="AD16" s="1" t="n"/>
      <c r="AE16" s="1" t="n"/>
      <c r="AF16" s="1" t="n"/>
      <c r="AG16" s="1" t="n"/>
      <c r="AH16" s="1" t="n"/>
      <c r="AI16" s="1" t="n"/>
      <c r="AJ16" s="1" t="n"/>
      <c r="AK16" s="1" t="n"/>
      <c r="AL16" s="1" t="n"/>
      <c r="AM16" s="1" t="n"/>
      <c r="AN16" s="1" t="n"/>
      <c r="AO16" s="1" t="n"/>
      <c r="AP16" s="1" t="n"/>
      <c r="AQ16" s="1" t="n"/>
      <c r="AR16" s="1" t="n"/>
      <c r="AS16" s="1" t="n"/>
      <c r="AT16" s="1" t="n"/>
      <c r="AU16" s="1" t="n"/>
      <c r="AV16" s="1" t="n"/>
      <c r="AW16" s="1" t="n"/>
      <c r="AX16" s="1" t="n"/>
      <c r="AY16" s="1" t="n"/>
      <c r="AZ16" s="1" t="n"/>
      <c r="BA16" s="1" t="n"/>
      <c r="BB16" s="1" t="n"/>
      <c r="BC16" s="1" t="n"/>
      <c r="BD16" s="1" t="n"/>
      <c r="BE16" s="1" t="n"/>
      <c r="BF16" s="1" t="n"/>
      <c r="BG16" s="1" t="n"/>
      <c r="BH16" s="1" t="n"/>
      <c r="BI16" s="1" t="n"/>
      <c r="BJ16" s="1" t="n"/>
      <c r="BK16" s="1" t="n"/>
      <c r="BL16" s="1" t="n"/>
      <c r="BM16" s="1" t="n"/>
      <c r="BN16" s="1" t="n"/>
      <c r="BO16" s="1" t="n"/>
      <c r="BP16" s="1" t="n"/>
      <c r="BQ16" s="1" t="n"/>
      <c r="BR16" s="1" t="n"/>
      <c r="BS16" s="1" t="n"/>
      <c r="BT16" s="1" t="n"/>
      <c r="BU16" s="1" t="n"/>
      <c r="BV16" s="1" t="n"/>
      <c r="BW16" s="1" t="n"/>
      <c r="BX16" s="1" t="n"/>
      <c r="BY16" s="1" t="n"/>
      <c r="BZ16" s="1" t="n"/>
      <c r="CA16" s="1" t="n"/>
      <c r="CB16" s="1" t="n"/>
      <c r="CC16" s="1" t="n"/>
      <c r="CD16" s="1" t="n"/>
      <c r="CE16" s="1" t="n"/>
      <c r="CF16" s="1" t="n"/>
      <c r="CG16" s="1" t="n"/>
      <c r="CH16" s="1" t="n"/>
      <c r="CI16" s="1" t="n"/>
      <c r="CJ16" s="1" t="n"/>
      <c r="CK16" s="1" t="n"/>
    </row>
    <row r="17" customFormat="1" s="2">
      <c r="A17" s="1" t="n"/>
      <c r="B17" s="1" t="n"/>
      <c r="C17" s="1" t="n"/>
      <c r="D17" s="19" t="n">
        <v>101044</v>
      </c>
      <c r="E17" s="113">
        <f>SUMIF($D$42:$D$64,$D17,E$42:E$64)</f>
        <v/>
      </c>
      <c r="F17" s="114">
        <f>SUMIF($D$42:$D$64,$D17,F$42:F$64)</f>
        <v/>
      </c>
      <c r="G17" s="115">
        <f>IFERROR(F17/E17,0)</f>
        <v/>
      </c>
      <c r="H17" s="23">
        <f>D17</f>
        <v/>
      </c>
      <c r="I17" s="114">
        <f>SUMIF($H$42:$H$64,$D17,I$42:I$64)</f>
        <v/>
      </c>
      <c r="J17" s="114">
        <f>SUMIF($H$42:$H$64,$D17,J$42:J$64)</f>
        <v/>
      </c>
      <c r="K17" s="115">
        <f>IFERROR(J17/I17,0)</f>
        <v/>
      </c>
      <c r="L17" s="114">
        <f>E17-I17</f>
        <v/>
      </c>
      <c r="M17" s="114">
        <f>F17-J17</f>
        <v/>
      </c>
      <c r="N17" s="115">
        <f>IFERROR(M17/L17,0)</f>
        <v/>
      </c>
      <c r="O17" s="1" t="n"/>
      <c r="P17" s="1" t="n"/>
      <c r="Q17" s="1" t="n"/>
      <c r="R17" s="1" t="n"/>
      <c r="S17" s="1" t="n"/>
      <c r="T17" s="1" t="n"/>
      <c r="U17" s="1" t="n"/>
      <c r="V17" s="5" t="n"/>
      <c r="W17" s="5" t="n"/>
      <c r="X17" s="5" t="n"/>
      <c r="Y17" s="5" t="n"/>
      <c r="Z17" s="1" t="n"/>
      <c r="AA17" s="1" t="n"/>
      <c r="AB17" s="1" t="n"/>
      <c r="AC17" s="1" t="n"/>
      <c r="AD17" s="1" t="n"/>
      <c r="AE17" s="1" t="n"/>
      <c r="AF17" s="1" t="n"/>
      <c r="AG17" s="1" t="n"/>
      <c r="AH17" s="1" t="n"/>
      <c r="AI17" s="1" t="n"/>
      <c r="AJ17" s="1" t="n"/>
      <c r="AK17" s="1" t="n"/>
      <c r="AL17" s="1" t="n"/>
      <c r="AM17" s="1" t="n"/>
      <c r="AN17" s="1" t="n"/>
      <c r="AO17" s="1" t="n"/>
      <c r="AP17" s="1" t="n"/>
      <c r="AQ17" s="1" t="n"/>
      <c r="AR17" s="1" t="n"/>
      <c r="AS17" s="1" t="n"/>
      <c r="AT17" s="1" t="n"/>
      <c r="AU17" s="1" t="n"/>
      <c r="AV17" s="1" t="n"/>
      <c r="AW17" s="1" t="n"/>
      <c r="AX17" s="1" t="n"/>
      <c r="AY17" s="1" t="n"/>
      <c r="AZ17" s="1" t="n"/>
      <c r="BA17" s="1" t="n"/>
      <c r="BB17" s="1" t="n"/>
      <c r="BC17" s="1" t="n"/>
      <c r="BD17" s="1" t="n"/>
      <c r="BE17" s="1" t="n"/>
      <c r="BF17" s="1" t="n"/>
      <c r="BG17" s="1" t="n"/>
      <c r="BH17" s="1" t="n"/>
      <c r="BI17" s="1" t="n"/>
      <c r="BJ17" s="1" t="n"/>
      <c r="BK17" s="1" t="n"/>
      <c r="BL17" s="1" t="n"/>
      <c r="BM17" s="1" t="n"/>
      <c r="BN17" s="1" t="n"/>
      <c r="BO17" s="1" t="n"/>
      <c r="BP17" s="1" t="n"/>
      <c r="BQ17" s="1" t="n"/>
      <c r="BR17" s="1" t="n"/>
      <c r="BS17" s="1" t="n"/>
      <c r="BT17" s="1" t="n"/>
      <c r="BU17" s="1" t="n"/>
      <c r="BV17" s="1" t="n"/>
      <c r="BW17" s="1" t="n"/>
      <c r="BX17" s="1" t="n"/>
      <c r="BY17" s="1" t="n"/>
      <c r="BZ17" s="1" t="n"/>
      <c r="CA17" s="1" t="n"/>
      <c r="CB17" s="1" t="n"/>
      <c r="CC17" s="1" t="n"/>
      <c r="CD17" s="1" t="n"/>
      <c r="CE17" s="1" t="n"/>
      <c r="CF17" s="1" t="n"/>
      <c r="CG17" s="1" t="n"/>
      <c r="CH17" s="1" t="n"/>
      <c r="CI17" s="1" t="n"/>
      <c r="CJ17" s="1" t="n"/>
      <c r="CK17" s="1" t="n"/>
    </row>
    <row r="18" customFormat="1" s="2">
      <c r="A18" s="1" t="n"/>
      <c r="B18" s="1" t="n"/>
      <c r="C18" s="1" t="n"/>
      <c r="D18" s="19" t="n">
        <v>101037</v>
      </c>
      <c r="E18" s="113">
        <f>SUMIF($D$42:$D$64,$D18,E$42:E$64)</f>
        <v/>
      </c>
      <c r="F18" s="114">
        <f>SUMIF($D$42:$D$64,$D18,F$42:F$64)</f>
        <v/>
      </c>
      <c r="G18" s="115">
        <f>IFERROR(F18/E18,0)</f>
        <v/>
      </c>
      <c r="H18" s="23">
        <f>D18</f>
        <v/>
      </c>
      <c r="I18" s="114">
        <f>SUMIF($H$42:$H$64,$D18,I$42:I$64)</f>
        <v/>
      </c>
      <c r="J18" s="114">
        <f>SUMIF($H$42:$H$64,$D18,J$42:J$64)</f>
        <v/>
      </c>
      <c r="K18" s="115">
        <f>IFERROR(J18/I18,0)</f>
        <v/>
      </c>
      <c r="L18" s="114">
        <f>E18-I18</f>
        <v/>
      </c>
      <c r="M18" s="114">
        <f>F18-J18</f>
        <v/>
      </c>
      <c r="N18" s="115">
        <f>IFERROR(M18/L18,0)</f>
        <v/>
      </c>
      <c r="O18" s="1" t="n"/>
      <c r="P18" s="1" t="n"/>
      <c r="Q18" s="1" t="n"/>
      <c r="R18" s="1" t="n"/>
      <c r="S18" s="1" t="n"/>
      <c r="T18" s="1" t="n"/>
      <c r="U18" s="1" t="n"/>
      <c r="V18" s="5" t="n"/>
      <c r="W18" s="5" t="n"/>
      <c r="X18" s="5" t="n"/>
      <c r="Y18" s="5" t="n"/>
      <c r="Z18" s="1" t="n"/>
      <c r="AA18" s="1" t="n"/>
      <c r="AB18" s="1" t="n"/>
      <c r="AC18" s="1" t="n"/>
      <c r="AD18" s="1" t="n"/>
      <c r="AE18" s="1" t="n"/>
      <c r="AF18" s="1" t="n"/>
      <c r="AG18" s="1" t="n"/>
      <c r="AH18" s="1" t="n"/>
      <c r="AI18" s="1" t="n"/>
      <c r="AJ18" s="1" t="n"/>
      <c r="AK18" s="1" t="n"/>
      <c r="AL18" s="1" t="n"/>
      <c r="AM18" s="1" t="n"/>
      <c r="AN18" s="1" t="n"/>
      <c r="AO18" s="1" t="n"/>
      <c r="AP18" s="1" t="n"/>
      <c r="AQ18" s="1" t="n"/>
      <c r="AR18" s="1" t="n"/>
      <c r="AS18" s="1" t="n"/>
      <c r="AT18" s="1" t="n"/>
      <c r="AU18" s="1" t="n"/>
      <c r="AV18" s="1" t="n"/>
      <c r="AW18" s="1" t="n"/>
      <c r="AX18" s="1" t="n"/>
      <c r="AY18" s="1" t="n"/>
      <c r="AZ18" s="1" t="n"/>
      <c r="BA18" s="1" t="n"/>
      <c r="BB18" s="1" t="n"/>
      <c r="BC18" s="1" t="n"/>
      <c r="BD18" s="1" t="n"/>
      <c r="BE18" s="1" t="n"/>
      <c r="BF18" s="1" t="n"/>
      <c r="BG18" s="1" t="n"/>
      <c r="BH18" s="1" t="n"/>
      <c r="BI18" s="1" t="n"/>
      <c r="BJ18" s="1" t="n"/>
      <c r="BK18" s="1" t="n"/>
      <c r="BL18" s="1" t="n"/>
      <c r="BM18" s="1" t="n"/>
      <c r="BN18" s="1" t="n"/>
      <c r="BO18" s="1" t="n"/>
      <c r="BP18" s="1" t="n"/>
      <c r="BQ18" s="1" t="n"/>
      <c r="BR18" s="1" t="n"/>
      <c r="BS18" s="1" t="n"/>
      <c r="BT18" s="1" t="n"/>
      <c r="BU18" s="1" t="n"/>
      <c r="BV18" s="1" t="n"/>
      <c r="BW18" s="1" t="n"/>
      <c r="BX18" s="1" t="n"/>
      <c r="BY18" s="1" t="n"/>
      <c r="BZ18" s="1" t="n"/>
      <c r="CA18" s="1" t="n"/>
      <c r="CB18" s="1" t="n"/>
      <c r="CC18" s="1" t="n"/>
      <c r="CD18" s="1" t="n"/>
      <c r="CE18" s="1" t="n"/>
      <c r="CF18" s="1" t="n"/>
      <c r="CG18" s="1" t="n"/>
      <c r="CH18" s="1" t="n"/>
      <c r="CI18" s="1" t="n"/>
      <c r="CJ18" s="1" t="n"/>
      <c r="CK18" s="1" t="n"/>
    </row>
    <row r="19" customFormat="1" s="2">
      <c r="A19" s="1" t="n"/>
      <c r="B19" s="1" t="n"/>
      <c r="C19" s="1" t="n"/>
      <c r="D19" s="19" t="n">
        <v>101039</v>
      </c>
      <c r="E19" s="113">
        <f>SUMIF($D$42:$D$64,$D19,E$42:E$64)</f>
        <v/>
      </c>
      <c r="F19" s="114">
        <f>SUMIF($D$42:$D$64,$D19,F$42:F$64)</f>
        <v/>
      </c>
      <c r="G19" s="115">
        <f>IFERROR(F19/E19,0)</f>
        <v/>
      </c>
      <c r="H19" s="23">
        <f>D19</f>
        <v/>
      </c>
      <c r="I19" s="114">
        <f>SUMIF($H$42:$H$64,$D19,I$42:I$64)</f>
        <v/>
      </c>
      <c r="J19" s="114">
        <f>SUMIF($H$42:$H$64,$D19,J$42:J$64)</f>
        <v/>
      </c>
      <c r="K19" s="115">
        <f>IFERROR(J19/I19,0)</f>
        <v/>
      </c>
      <c r="L19" s="114">
        <f>E19-I19</f>
        <v/>
      </c>
      <c r="M19" s="114">
        <f>F19-J19</f>
        <v/>
      </c>
      <c r="N19" s="115">
        <f>IFERROR(M19/L19,0)</f>
        <v/>
      </c>
      <c r="O19" s="1" t="n"/>
      <c r="P19" s="1" t="n"/>
      <c r="Q19" s="1" t="n"/>
      <c r="R19" s="1" t="n"/>
      <c r="S19" s="1" t="n"/>
      <c r="T19" s="1" t="n"/>
      <c r="U19" s="1" t="n"/>
      <c r="V19" s="5" t="n"/>
      <c r="W19" s="5" t="n"/>
      <c r="X19" s="5" t="n"/>
      <c r="Y19" s="5" t="n"/>
      <c r="Z19" s="1" t="n"/>
      <c r="AA19" s="1" t="n"/>
      <c r="AB19" s="1" t="n"/>
      <c r="AC19" s="1" t="n"/>
      <c r="AD19" s="1" t="n"/>
      <c r="AE19" s="1" t="n"/>
      <c r="AF19" s="1" t="n"/>
      <c r="AG19" s="1" t="n"/>
      <c r="AH19" s="1" t="n"/>
      <c r="AI19" s="1" t="n"/>
      <c r="AJ19" s="1" t="n"/>
      <c r="AK19" s="1" t="n"/>
      <c r="AL19" s="1" t="n"/>
      <c r="AM19" s="1" t="n"/>
      <c r="AN19" s="1" t="n"/>
      <c r="AO19" s="1" t="n"/>
      <c r="AP19" s="1" t="n"/>
      <c r="AQ19" s="1" t="n"/>
      <c r="AR19" s="1" t="n"/>
      <c r="AS19" s="1" t="n"/>
      <c r="AT19" s="1" t="n"/>
      <c r="AU19" s="1" t="n"/>
      <c r="AV19" s="1" t="n"/>
      <c r="AW19" s="1" t="n"/>
      <c r="AX19" s="1" t="n"/>
      <c r="AY19" s="1" t="n"/>
      <c r="AZ19" s="1" t="n"/>
      <c r="BA19" s="1" t="n"/>
      <c r="BB19" s="1" t="n"/>
      <c r="BC19" s="1" t="n"/>
      <c r="BD19" s="1" t="n"/>
      <c r="BE19" s="1" t="n"/>
      <c r="BF19" s="1" t="n"/>
      <c r="BG19" s="1" t="n"/>
      <c r="BH19" s="1" t="n"/>
      <c r="BI19" s="1" t="n"/>
      <c r="BJ19" s="1" t="n"/>
      <c r="BK19" s="1" t="n"/>
      <c r="BL19" s="1" t="n"/>
      <c r="BM19" s="1" t="n"/>
      <c r="BN19" s="1" t="n"/>
      <c r="BO19" s="1" t="n"/>
      <c r="BP19" s="1" t="n"/>
      <c r="BQ19" s="1" t="n"/>
      <c r="BR19" s="1" t="n"/>
      <c r="BS19" s="1" t="n"/>
      <c r="BT19" s="1" t="n"/>
      <c r="BU19" s="1" t="n"/>
      <c r="BV19" s="1" t="n"/>
      <c r="BW19" s="1" t="n"/>
      <c r="BX19" s="1" t="n"/>
      <c r="BY19" s="1" t="n"/>
      <c r="BZ19" s="1" t="n"/>
      <c r="CA19" s="1" t="n"/>
      <c r="CB19" s="1" t="n"/>
      <c r="CC19" s="1" t="n"/>
      <c r="CD19" s="1" t="n"/>
      <c r="CE19" s="1" t="n"/>
      <c r="CF19" s="1" t="n"/>
      <c r="CG19" s="1" t="n"/>
      <c r="CH19" s="1" t="n"/>
      <c r="CI19" s="1" t="n"/>
      <c r="CJ19" s="1" t="n"/>
      <c r="CK19" s="1" t="n"/>
    </row>
    <row r="20" customFormat="1" s="2">
      <c r="A20" s="1" t="n"/>
      <c r="B20" s="1" t="n"/>
      <c r="C20" s="1" t="n"/>
      <c r="D20" s="19" t="n">
        <v>101038</v>
      </c>
      <c r="E20" s="113">
        <f>SUMIF($D$42:$D$64,$D20,E$42:E$64)</f>
        <v/>
      </c>
      <c r="F20" s="114">
        <f>SUMIF($D$42:$D$64,$D20,F$42:F$64)</f>
        <v/>
      </c>
      <c r="G20" s="115">
        <f>IFERROR(F20/E20,0)</f>
        <v/>
      </c>
      <c r="H20" s="23">
        <f>D20</f>
        <v/>
      </c>
      <c r="I20" s="114">
        <f>SUMIF($H$42:$H$64,$D20,I$42:I$64)</f>
        <v/>
      </c>
      <c r="J20" s="114">
        <f>SUMIF($H$42:$H$64,$D20,J$42:J$64)</f>
        <v/>
      </c>
      <c r="K20" s="115">
        <f>IFERROR(J20/I20,0)</f>
        <v/>
      </c>
      <c r="L20" s="114">
        <f>E20-I20</f>
        <v/>
      </c>
      <c r="M20" s="114">
        <f>F20-J20</f>
        <v/>
      </c>
      <c r="N20" s="115">
        <f>IFERROR(M20/L20,0)</f>
        <v/>
      </c>
      <c r="O20" s="1" t="n"/>
      <c r="P20" s="1" t="n"/>
      <c r="Q20" s="1" t="n"/>
      <c r="R20" s="1" t="n"/>
      <c r="S20" s="1" t="n"/>
      <c r="T20" s="1" t="n"/>
      <c r="U20" s="1" t="n"/>
      <c r="V20" s="5" t="n"/>
      <c r="W20" s="5" t="n"/>
      <c r="X20" s="5" t="n"/>
      <c r="Y20" s="5" t="n"/>
      <c r="Z20" s="1" t="n"/>
      <c r="AA20" s="1" t="n"/>
      <c r="AB20" s="1" t="n"/>
      <c r="AC20" s="1" t="n"/>
      <c r="AD20" s="1" t="n"/>
      <c r="AE20" s="1" t="n"/>
      <c r="AF20" s="1" t="n"/>
      <c r="AG20" s="1" t="n"/>
      <c r="AH20" s="1" t="n"/>
      <c r="AI20" s="1" t="n"/>
      <c r="AJ20" s="1" t="n"/>
      <c r="AK20" s="1" t="n"/>
      <c r="AL20" s="1" t="n"/>
      <c r="AM20" s="1" t="n"/>
      <c r="AN20" s="1" t="n"/>
      <c r="AO20" s="1" t="n"/>
      <c r="AP20" s="1" t="n"/>
      <c r="AQ20" s="1" t="n"/>
      <c r="AR20" s="1" t="n"/>
      <c r="AS20" s="1" t="n"/>
      <c r="AT20" s="1" t="n"/>
      <c r="AU20" s="1" t="n"/>
      <c r="AV20" s="1" t="n"/>
      <c r="AW20" s="1" t="n"/>
      <c r="AX20" s="1" t="n"/>
      <c r="AY20" s="1" t="n"/>
      <c r="AZ20" s="1" t="n"/>
      <c r="BA20" s="1" t="n"/>
      <c r="BB20" s="1" t="n"/>
      <c r="BC20" s="1" t="n"/>
      <c r="BD20" s="1" t="n"/>
      <c r="BE20" s="1" t="n"/>
      <c r="BF20" s="1" t="n"/>
      <c r="BG20" s="1" t="n"/>
      <c r="BH20" s="1" t="n"/>
      <c r="BI20" s="1" t="n"/>
      <c r="BJ20" s="1" t="n"/>
      <c r="BK20" s="1" t="n"/>
      <c r="BL20" s="1" t="n"/>
      <c r="BM20" s="1" t="n"/>
      <c r="BN20" s="1" t="n"/>
      <c r="BO20" s="1" t="n"/>
      <c r="BP20" s="1" t="n"/>
      <c r="BQ20" s="1" t="n"/>
      <c r="BR20" s="1" t="n"/>
      <c r="BS20" s="1" t="n"/>
      <c r="BT20" s="1" t="n"/>
      <c r="BU20" s="1" t="n"/>
      <c r="BV20" s="1" t="n"/>
      <c r="BW20" s="1" t="n"/>
      <c r="BX20" s="1" t="n"/>
      <c r="BY20" s="1" t="n"/>
      <c r="BZ20" s="1" t="n"/>
      <c r="CA20" s="1" t="n"/>
      <c r="CB20" s="1" t="n"/>
      <c r="CC20" s="1" t="n"/>
      <c r="CD20" s="1" t="n"/>
      <c r="CE20" s="1" t="n"/>
      <c r="CF20" s="1" t="n"/>
      <c r="CG20" s="1" t="n"/>
      <c r="CH20" s="1" t="n"/>
      <c r="CI20" s="1" t="n"/>
      <c r="CJ20" s="1" t="n"/>
      <c r="CK20" s="1" t="n"/>
    </row>
    <row r="21" customFormat="1" s="2">
      <c r="A21" s="1" t="n"/>
      <c r="B21" s="1" t="n"/>
      <c r="C21" s="1" t="n"/>
      <c r="D21" s="19" t="n">
        <v>101036</v>
      </c>
      <c r="E21" s="113">
        <f>SUMIF($D$42:$D$64,$D21,E$42:E$64)</f>
        <v/>
      </c>
      <c r="F21" s="114">
        <f>SUMIF($D$42:$D$64,$D21,F$42:F$64)</f>
        <v/>
      </c>
      <c r="G21" s="115">
        <f>IFERROR(F21/E21,0)</f>
        <v/>
      </c>
      <c r="H21" s="23">
        <f>D21</f>
        <v/>
      </c>
      <c r="I21" s="114">
        <f>SUMIF($H$42:$H$64,$D21,I$42:I$64)</f>
        <v/>
      </c>
      <c r="J21" s="114">
        <f>SUMIF($H$42:$H$64,$D21,J$42:J$64)</f>
        <v/>
      </c>
      <c r="K21" s="115">
        <f>IFERROR(J21/I21,0)</f>
        <v/>
      </c>
      <c r="L21" s="114">
        <f>E21-I21</f>
        <v/>
      </c>
      <c r="M21" s="114">
        <f>F21-J21</f>
        <v/>
      </c>
      <c r="N21" s="115">
        <f>IFERROR(M21/L21,0)</f>
        <v/>
      </c>
      <c r="O21" s="1" t="n"/>
      <c r="P21" s="1" t="n"/>
      <c r="Q21" s="1" t="n"/>
      <c r="R21" s="1" t="n"/>
      <c r="S21" s="1" t="n"/>
      <c r="T21" s="1" t="n"/>
      <c r="U21" s="1" t="n"/>
      <c r="V21" s="5" t="n"/>
      <c r="W21" s="5" t="n"/>
      <c r="X21" s="5" t="n"/>
      <c r="Y21" s="5" t="n"/>
      <c r="Z21" s="1" t="n"/>
      <c r="AA21" s="1" t="n"/>
      <c r="AB21" s="1" t="n"/>
      <c r="AC21" s="1" t="n"/>
      <c r="AD21" s="1" t="n"/>
      <c r="AE21" s="1" t="n"/>
      <c r="AF21" s="1" t="n"/>
      <c r="AG21" s="1" t="n"/>
      <c r="AH21" s="1" t="n"/>
      <c r="AI21" s="1" t="n"/>
      <c r="AJ21" s="1" t="n"/>
      <c r="AK21" s="1" t="n"/>
      <c r="AL21" s="1" t="n"/>
      <c r="AM21" s="1" t="n"/>
      <c r="AN21" s="1" t="n"/>
      <c r="AO21" s="1" t="n"/>
      <c r="AP21" s="1" t="n"/>
      <c r="AQ21" s="1" t="n"/>
      <c r="AR21" s="1" t="n"/>
      <c r="AS21" s="1" t="n"/>
      <c r="AT21" s="1" t="n"/>
      <c r="AU21" s="1" t="n"/>
      <c r="AV21" s="1" t="n"/>
      <c r="AW21" s="1" t="n"/>
      <c r="AX21" s="1" t="n"/>
      <c r="AY21" s="1" t="n"/>
      <c r="AZ21" s="1" t="n"/>
      <c r="BA21" s="1" t="n"/>
      <c r="BB21" s="1" t="n"/>
      <c r="BC21" s="1" t="n"/>
      <c r="BD21" s="1" t="n"/>
      <c r="BE21" s="1" t="n"/>
      <c r="BF21" s="1" t="n"/>
      <c r="BG21" s="1" t="n"/>
      <c r="BH21" s="1" t="n"/>
      <c r="BI21" s="1" t="n"/>
      <c r="BJ21" s="1" t="n"/>
      <c r="BK21" s="1" t="n"/>
      <c r="BL21" s="1" t="n"/>
      <c r="BM21" s="1" t="n"/>
      <c r="BN21" s="1" t="n"/>
      <c r="BO21" s="1" t="n"/>
      <c r="BP21" s="1" t="n"/>
      <c r="BQ21" s="1" t="n"/>
      <c r="BR21" s="1" t="n"/>
      <c r="BS21" s="1" t="n"/>
      <c r="BT21" s="1" t="n"/>
      <c r="BU21" s="1" t="n"/>
      <c r="BV21" s="1" t="n"/>
      <c r="BW21" s="1" t="n"/>
      <c r="BX21" s="1" t="n"/>
      <c r="BY21" s="1" t="n"/>
      <c r="BZ21" s="1" t="n"/>
      <c r="CA21" s="1" t="n"/>
      <c r="CB21" s="1" t="n"/>
      <c r="CC21" s="1" t="n"/>
      <c r="CD21" s="1" t="n"/>
      <c r="CE21" s="1" t="n"/>
      <c r="CF21" s="1" t="n"/>
      <c r="CG21" s="1" t="n"/>
      <c r="CH21" s="1" t="n"/>
      <c r="CI21" s="1" t="n"/>
      <c r="CJ21" s="1" t="n"/>
      <c r="CK21" s="1" t="n"/>
    </row>
    <row r="22" customFormat="1" s="2">
      <c r="A22" s="1" t="n"/>
      <c r="B22" s="1" t="n"/>
      <c r="C22" s="1" t="n"/>
      <c r="D22" s="19" t="n">
        <v>101040</v>
      </c>
      <c r="E22" s="113">
        <f>SUMIF($D$42:$D$64,$D22,E$42:E$64)</f>
        <v/>
      </c>
      <c r="F22" s="114">
        <f>SUMIF($D$42:$D$64,$D22,F$42:F$64)</f>
        <v/>
      </c>
      <c r="G22" s="115">
        <f>IFERROR(F22/E22,0)</f>
        <v/>
      </c>
      <c r="H22" s="23">
        <f>D22</f>
        <v/>
      </c>
      <c r="I22" s="114">
        <f>SUMIF($H$42:$H$64,$D22,I$42:I$64)</f>
        <v/>
      </c>
      <c r="J22" s="114">
        <f>SUMIF($H$42:$H$64,$D22,J$42:J$64)</f>
        <v/>
      </c>
      <c r="K22" s="115">
        <f>IFERROR(J22/I22,0)</f>
        <v/>
      </c>
      <c r="L22" s="114">
        <f>E22-I22</f>
        <v/>
      </c>
      <c r="M22" s="114">
        <f>F22-J22</f>
        <v/>
      </c>
      <c r="N22" s="115">
        <f>IFERROR(M22/L22,0)</f>
        <v/>
      </c>
      <c r="O22" s="1" t="n"/>
      <c r="P22" s="1" t="n"/>
      <c r="Q22" s="1" t="n"/>
      <c r="R22" s="1" t="n"/>
      <c r="S22" s="1" t="n"/>
      <c r="T22" s="1" t="n"/>
      <c r="U22" s="1" t="n"/>
      <c r="V22" s="5" t="n"/>
      <c r="W22" s="5" t="n"/>
      <c r="X22" s="5" t="n"/>
      <c r="Y22" s="5" t="n"/>
      <c r="Z22" s="1" t="n"/>
      <c r="AA22" s="1" t="n"/>
      <c r="AB22" s="1" t="n"/>
      <c r="AC22" s="1" t="n"/>
      <c r="AD22" s="1" t="n"/>
      <c r="AE22" s="1" t="n"/>
      <c r="AF22" s="1" t="n"/>
      <c r="AG22" s="1" t="n"/>
      <c r="AH22" s="1" t="n"/>
      <c r="AI22" s="1" t="n"/>
      <c r="AJ22" s="1" t="n"/>
      <c r="AK22" s="1" t="n"/>
      <c r="AL22" s="1" t="n"/>
      <c r="AM22" s="1" t="n"/>
      <c r="AN22" s="1" t="n"/>
      <c r="AO22" s="1" t="n"/>
      <c r="AP22" s="1" t="n"/>
      <c r="AQ22" s="1" t="n"/>
      <c r="AR22" s="1" t="n"/>
      <c r="AS22" s="1" t="n"/>
      <c r="AT22" s="1" t="n"/>
      <c r="AU22" s="1" t="n"/>
      <c r="AV22" s="1" t="n"/>
      <c r="AW22" s="1" t="n"/>
      <c r="AX22" s="1" t="n"/>
      <c r="AY22" s="1" t="n"/>
      <c r="AZ22" s="1" t="n"/>
      <c r="BA22" s="1" t="n"/>
      <c r="BB22" s="1" t="n"/>
      <c r="BC22" s="1" t="n"/>
      <c r="BD22" s="1" t="n"/>
      <c r="BE22" s="1" t="n"/>
      <c r="BF22" s="1" t="n"/>
      <c r="BG22" s="1" t="n"/>
      <c r="BH22" s="1" t="n"/>
      <c r="BI22" s="1" t="n"/>
      <c r="BJ22" s="1" t="n"/>
      <c r="BK22" s="1" t="n"/>
      <c r="BL22" s="1" t="n"/>
      <c r="BM22" s="1" t="n"/>
      <c r="BN22" s="1" t="n"/>
      <c r="BO22" s="1" t="n"/>
      <c r="BP22" s="1" t="n"/>
      <c r="BQ22" s="1" t="n"/>
      <c r="BR22" s="1" t="n"/>
      <c r="BS22" s="1" t="n"/>
      <c r="BT22" s="1" t="n"/>
      <c r="BU22" s="1" t="n"/>
      <c r="BV22" s="1" t="n"/>
      <c r="BW22" s="1" t="n"/>
      <c r="BX22" s="1" t="n"/>
      <c r="BY22" s="1" t="n"/>
      <c r="BZ22" s="1" t="n"/>
      <c r="CA22" s="1" t="n"/>
      <c r="CB22" s="1" t="n"/>
      <c r="CC22" s="1" t="n"/>
      <c r="CD22" s="1" t="n"/>
      <c r="CE22" s="1" t="n"/>
      <c r="CF22" s="1" t="n"/>
      <c r="CG22" s="1" t="n"/>
      <c r="CH22" s="1" t="n"/>
      <c r="CI22" s="1" t="n"/>
      <c r="CJ22" s="1" t="n"/>
      <c r="CK22" s="1" t="n"/>
    </row>
    <row r="23" customFormat="1" s="2">
      <c r="A23" s="1" t="n"/>
      <c r="B23" s="1" t="n"/>
      <c r="C23" s="1" t="n"/>
      <c r="D23" s="19" t="n">
        <v>101070</v>
      </c>
      <c r="E23" s="113">
        <f>SUMIF($D$42:$D$64,$D23,E$42:E$64)</f>
        <v/>
      </c>
      <c r="F23" s="114">
        <f>SUMIF($D$42:$D$64,$D23,F$42:F$64)</f>
        <v/>
      </c>
      <c r="G23" s="115">
        <f>IFERROR(F23/E23,0)</f>
        <v/>
      </c>
      <c r="H23" s="23">
        <f>D23</f>
        <v/>
      </c>
      <c r="I23" s="114">
        <f>SUMIF($H$42:$H$64,$D23,I$42:I$64)</f>
        <v/>
      </c>
      <c r="J23" s="114">
        <f>SUMIF($H$42:$H$64,$D23,J$42:J$64)</f>
        <v/>
      </c>
      <c r="K23" s="115">
        <f>IFERROR(J23/I23,0)</f>
        <v/>
      </c>
      <c r="L23" s="114">
        <f>E23-I23</f>
        <v/>
      </c>
      <c r="M23" s="114">
        <f>F23-J23</f>
        <v/>
      </c>
      <c r="N23" s="115">
        <f>IFERROR(M23/L23,0)</f>
        <v/>
      </c>
      <c r="O23" s="1" t="n"/>
      <c r="P23" s="1" t="n"/>
      <c r="Q23" s="1" t="n"/>
      <c r="R23" s="1" t="n"/>
      <c r="S23" s="1" t="n"/>
      <c r="T23" s="1" t="n"/>
      <c r="U23" s="1" t="n"/>
      <c r="V23" s="5" t="n"/>
      <c r="W23" s="5" t="n"/>
      <c r="X23" s="5" t="n"/>
      <c r="Y23" s="5" t="n"/>
      <c r="Z23" s="1" t="n"/>
      <c r="AA23" s="1" t="n"/>
      <c r="AB23" s="1" t="n"/>
      <c r="AC23" s="1" t="n"/>
      <c r="AD23" s="1" t="n"/>
      <c r="AE23" s="1" t="n"/>
      <c r="AF23" s="1" t="n"/>
      <c r="AG23" s="1" t="n"/>
      <c r="AH23" s="1" t="n"/>
      <c r="AI23" s="1" t="n"/>
      <c r="AJ23" s="1" t="n"/>
      <c r="AK23" s="1" t="n"/>
      <c r="AL23" s="1" t="n"/>
      <c r="AM23" s="1" t="n"/>
      <c r="AN23" s="1" t="n"/>
      <c r="AO23" s="1" t="n"/>
      <c r="AP23" s="1" t="n"/>
      <c r="AQ23" s="1" t="n"/>
      <c r="AR23" s="1" t="n"/>
      <c r="AS23" s="1" t="n"/>
      <c r="AT23" s="1" t="n"/>
      <c r="AU23" s="1" t="n"/>
      <c r="AV23" s="1" t="n"/>
      <c r="AW23" s="1" t="n"/>
      <c r="AX23" s="1" t="n"/>
      <c r="AY23" s="1" t="n"/>
      <c r="AZ23" s="1" t="n"/>
      <c r="BA23" s="1" t="n"/>
      <c r="BB23" s="1" t="n"/>
      <c r="BC23" s="1" t="n"/>
      <c r="BD23" s="1" t="n"/>
      <c r="BE23" s="1" t="n"/>
      <c r="BF23" s="1" t="n"/>
      <c r="BG23" s="1" t="n"/>
      <c r="BH23" s="1" t="n"/>
      <c r="BI23" s="1" t="n"/>
      <c r="BJ23" s="1" t="n"/>
      <c r="BK23" s="1" t="n"/>
      <c r="BL23" s="1" t="n"/>
      <c r="BM23" s="1" t="n"/>
      <c r="BN23" s="1" t="n"/>
      <c r="BO23" s="1" t="n"/>
      <c r="BP23" s="1" t="n"/>
      <c r="BQ23" s="1" t="n"/>
      <c r="BR23" s="1" t="n"/>
      <c r="BS23" s="1" t="n"/>
      <c r="BT23" s="1" t="n"/>
      <c r="BU23" s="1" t="n"/>
      <c r="BV23" s="1" t="n"/>
      <c r="BW23" s="1" t="n"/>
      <c r="BX23" s="1" t="n"/>
      <c r="BY23" s="1" t="n"/>
      <c r="BZ23" s="1" t="n"/>
      <c r="CA23" s="1" t="n"/>
      <c r="CB23" s="1" t="n"/>
      <c r="CC23" s="1" t="n"/>
      <c r="CD23" s="1" t="n"/>
      <c r="CE23" s="1" t="n"/>
      <c r="CF23" s="1" t="n"/>
      <c r="CG23" s="1" t="n"/>
      <c r="CH23" s="1" t="n"/>
      <c r="CI23" s="1" t="n"/>
      <c r="CJ23" s="1" t="n"/>
      <c r="CK23" s="1" t="n"/>
    </row>
    <row r="24" customFormat="1" s="2">
      <c r="A24" s="1" t="n"/>
      <c r="B24" s="1" t="n"/>
      <c r="C24" s="1" t="n"/>
      <c r="D24" s="19" t="n">
        <v>101045</v>
      </c>
      <c r="E24" s="113">
        <f>SUMIF($D$42:$D$64,$D24,E$42:E$64)</f>
        <v/>
      </c>
      <c r="F24" s="114">
        <f>SUMIF($D$42:$D$64,$D24,F$42:F$64)</f>
        <v/>
      </c>
      <c r="G24" s="115">
        <f>IFERROR(F24/E24,0)</f>
        <v/>
      </c>
      <c r="H24" s="23">
        <f>D24</f>
        <v/>
      </c>
      <c r="I24" s="114">
        <f>SUMIF($H$42:$H$64,$D24,I$42:I$64)</f>
        <v/>
      </c>
      <c r="J24" s="114">
        <f>SUMIF($H$42:$H$64,$D24,J$42:J$64)</f>
        <v/>
      </c>
      <c r="K24" s="115">
        <f>IFERROR(J24/I24,0)</f>
        <v/>
      </c>
      <c r="L24" s="114">
        <f>E24-I24</f>
        <v/>
      </c>
      <c r="M24" s="114">
        <f>F24-J24</f>
        <v/>
      </c>
      <c r="N24" s="115">
        <f>IFERROR(M24/L24,0)</f>
        <v/>
      </c>
      <c r="O24" s="1" t="n"/>
      <c r="P24" s="1" t="n"/>
      <c r="Q24" s="1" t="n"/>
      <c r="R24" s="1" t="n"/>
      <c r="S24" s="1" t="n"/>
      <c r="T24" s="1" t="n"/>
      <c r="U24" s="1" t="n"/>
      <c r="V24" s="5" t="n"/>
      <c r="W24" s="5" t="n"/>
      <c r="X24" s="5" t="n"/>
      <c r="Y24" s="5" t="n"/>
      <c r="Z24" s="1" t="n"/>
      <c r="AA24" s="1" t="n"/>
      <c r="AB24" s="1" t="n"/>
      <c r="AC24" s="1" t="n"/>
      <c r="AD24" s="1" t="n"/>
      <c r="AE24" s="1" t="n"/>
      <c r="AF24" s="1" t="n"/>
      <c r="AG24" s="1" t="n"/>
      <c r="AH24" s="1" t="n"/>
      <c r="AI24" s="1" t="n"/>
      <c r="AJ24" s="1" t="n"/>
      <c r="AK24" s="1" t="n"/>
      <c r="AL24" s="1" t="n"/>
      <c r="AM24" s="1" t="n"/>
      <c r="AN24" s="1" t="n"/>
      <c r="AO24" s="1" t="n"/>
      <c r="AP24" s="1" t="n"/>
      <c r="AQ24" s="1" t="n"/>
      <c r="AR24" s="1" t="n"/>
      <c r="AS24" s="1" t="n"/>
      <c r="AT24" s="1" t="n"/>
      <c r="AU24" s="1" t="n"/>
      <c r="AV24" s="1" t="n"/>
      <c r="AW24" s="1" t="n"/>
      <c r="AX24" s="1" t="n"/>
      <c r="AY24" s="1" t="n"/>
      <c r="AZ24" s="1" t="n"/>
      <c r="BA24" s="1" t="n"/>
      <c r="BB24" s="1" t="n"/>
      <c r="BC24" s="1" t="n"/>
      <c r="BD24" s="1" t="n"/>
      <c r="BE24" s="1" t="n"/>
      <c r="BF24" s="1" t="n"/>
      <c r="BG24" s="1" t="n"/>
      <c r="BH24" s="1" t="n"/>
      <c r="BI24" s="1" t="n"/>
      <c r="BJ24" s="1" t="n"/>
      <c r="BK24" s="1" t="n"/>
      <c r="BL24" s="1" t="n"/>
      <c r="BM24" s="1" t="n"/>
      <c r="BN24" s="1" t="n"/>
      <c r="BO24" s="1" t="n"/>
      <c r="BP24" s="1" t="n"/>
      <c r="BQ24" s="1" t="n"/>
      <c r="BR24" s="1" t="n"/>
      <c r="BS24" s="1" t="n"/>
      <c r="BT24" s="1" t="n"/>
      <c r="BU24" s="1" t="n"/>
      <c r="BV24" s="1" t="n"/>
      <c r="BW24" s="1" t="n"/>
      <c r="BX24" s="1" t="n"/>
      <c r="BY24" s="1" t="n"/>
      <c r="BZ24" s="1" t="n"/>
      <c r="CA24" s="1" t="n"/>
      <c r="CB24" s="1" t="n"/>
      <c r="CC24" s="1" t="n"/>
      <c r="CD24" s="1" t="n"/>
      <c r="CE24" s="1" t="n"/>
      <c r="CF24" s="1" t="n"/>
      <c r="CG24" s="1" t="n"/>
      <c r="CH24" s="1" t="n"/>
      <c r="CI24" s="1" t="n"/>
      <c r="CJ24" s="1" t="n"/>
      <c r="CK24" s="1" t="n"/>
    </row>
    <row r="25" customFormat="1" s="2">
      <c r="A25" s="1" t="n"/>
      <c r="B25" s="1" t="n"/>
      <c r="C25" s="1" t="n"/>
      <c r="D25" s="19" t="n">
        <v>101057</v>
      </c>
      <c r="E25" s="113">
        <f>SUMIF($D$42:$D$64,$D25,E$42:E$64)</f>
        <v/>
      </c>
      <c r="F25" s="114">
        <f>SUMIF($D$42:$D$64,$D25,F$42:F$64)</f>
        <v/>
      </c>
      <c r="G25" s="115">
        <f>IFERROR(F25/E25,0)</f>
        <v/>
      </c>
      <c r="H25" s="23">
        <f>D25</f>
        <v/>
      </c>
      <c r="I25" s="114">
        <f>SUMIF($H$42:$H$64,$D25,I$42:I$64)</f>
        <v/>
      </c>
      <c r="J25" s="114">
        <f>SUMIF($H$42:$H$64,$D25,J$42:J$64)</f>
        <v/>
      </c>
      <c r="K25" s="115">
        <f>IFERROR(J25/I25,0)</f>
        <v/>
      </c>
      <c r="L25" s="114">
        <f>E25-I25</f>
        <v/>
      </c>
      <c r="M25" s="114">
        <f>F25-J25</f>
        <v/>
      </c>
      <c r="N25" s="115">
        <f>IFERROR(M25/L25,0)</f>
        <v/>
      </c>
      <c r="O25" s="1" t="n"/>
      <c r="P25" s="1" t="n"/>
      <c r="Q25" s="1" t="n"/>
      <c r="R25" s="1" t="n"/>
      <c r="S25" s="1" t="n"/>
      <c r="T25" s="1" t="n"/>
      <c r="U25" s="1" t="n"/>
      <c r="V25" s="5" t="n"/>
      <c r="W25" s="5" t="n"/>
      <c r="X25" s="5" t="n"/>
      <c r="Y25" s="5" t="n"/>
      <c r="Z25" s="1" t="n"/>
      <c r="AA25" s="1" t="n"/>
      <c r="AB25" s="1" t="n"/>
      <c r="AC25" s="1" t="n"/>
      <c r="AD25" s="1" t="n"/>
      <c r="AE25" s="1" t="n"/>
      <c r="AF25" s="1" t="n"/>
      <c r="AG25" s="1" t="n"/>
      <c r="AH25" s="1" t="n"/>
      <c r="AI25" s="1" t="n"/>
      <c r="AJ25" s="1" t="n"/>
      <c r="AK25" s="1" t="n"/>
      <c r="AL25" s="1" t="n"/>
      <c r="AM25" s="1" t="n"/>
      <c r="AN25" s="1" t="n"/>
      <c r="AO25" s="1" t="n"/>
      <c r="AP25" s="1" t="n"/>
      <c r="AQ25" s="1" t="n"/>
      <c r="AR25" s="1" t="n"/>
      <c r="AS25" s="1" t="n"/>
      <c r="AT25" s="1" t="n"/>
      <c r="AU25" s="1" t="n"/>
      <c r="AV25" s="1" t="n"/>
      <c r="AW25" s="1" t="n"/>
      <c r="AX25" s="1" t="n"/>
      <c r="AY25" s="1" t="n"/>
      <c r="AZ25" s="1" t="n"/>
      <c r="BA25" s="1" t="n"/>
      <c r="BB25" s="1" t="n"/>
      <c r="BC25" s="1" t="n"/>
      <c r="BD25" s="1" t="n"/>
      <c r="BE25" s="1" t="n"/>
      <c r="BF25" s="1" t="n"/>
      <c r="BG25" s="1" t="n"/>
      <c r="BH25" s="1" t="n"/>
      <c r="BI25" s="1" t="n"/>
      <c r="BJ25" s="1" t="n"/>
      <c r="BK25" s="1" t="n"/>
      <c r="BL25" s="1" t="n"/>
      <c r="BM25" s="1" t="n"/>
      <c r="BN25" s="1" t="n"/>
      <c r="BO25" s="1" t="n"/>
      <c r="BP25" s="1" t="n"/>
      <c r="BQ25" s="1" t="n"/>
      <c r="BR25" s="1" t="n"/>
      <c r="BS25" s="1" t="n"/>
      <c r="BT25" s="1" t="n"/>
      <c r="BU25" s="1" t="n"/>
      <c r="BV25" s="1" t="n"/>
      <c r="BW25" s="1" t="n"/>
      <c r="BX25" s="1" t="n"/>
      <c r="BY25" s="1" t="n"/>
      <c r="BZ25" s="1" t="n"/>
      <c r="CA25" s="1" t="n"/>
      <c r="CB25" s="1" t="n"/>
      <c r="CC25" s="1" t="n"/>
      <c r="CD25" s="1" t="n"/>
      <c r="CE25" s="1" t="n"/>
      <c r="CF25" s="1" t="n"/>
      <c r="CG25" s="1" t="n"/>
      <c r="CH25" s="1" t="n"/>
      <c r="CI25" s="1" t="n"/>
      <c r="CJ25" s="1" t="n"/>
      <c r="CK25" s="1" t="n"/>
    </row>
    <row r="26" customFormat="1" s="2">
      <c r="A26" s="1" t="n"/>
      <c r="B26" s="1" t="n"/>
      <c r="C26" s="1" t="n"/>
      <c r="D26" s="19" t="n">
        <v>101046</v>
      </c>
      <c r="E26" s="113">
        <f>SUMIF($D$42:$D$64,$D26,E$42:E$64)</f>
        <v/>
      </c>
      <c r="F26" s="114">
        <f>SUMIF($D$42:$D$64,$D26,F$42:F$64)</f>
        <v/>
      </c>
      <c r="G26" s="115">
        <f>IFERROR(F26/E26,0)</f>
        <v/>
      </c>
      <c r="H26" s="23">
        <f>D26</f>
        <v/>
      </c>
      <c r="I26" s="114">
        <f>SUMIF($H$42:$H$64,$D26,I$42:I$64)</f>
        <v/>
      </c>
      <c r="J26" s="114">
        <f>SUMIF($H$42:$H$64,$D26,J$42:J$64)</f>
        <v/>
      </c>
      <c r="K26" s="115">
        <f>IFERROR(J26/I26,0)</f>
        <v/>
      </c>
      <c r="L26" s="114">
        <f>E26-I26</f>
        <v/>
      </c>
      <c r="M26" s="114">
        <f>F26-J26</f>
        <v/>
      </c>
      <c r="N26" s="115">
        <f>IFERROR(M26/L26,0)</f>
        <v/>
      </c>
      <c r="O26" s="1" t="n"/>
      <c r="P26" s="1" t="n"/>
      <c r="Q26" s="1" t="n"/>
      <c r="R26" s="1" t="n"/>
      <c r="S26" s="1" t="n"/>
      <c r="T26" s="1" t="n"/>
      <c r="U26" s="1" t="n"/>
      <c r="V26" s="5" t="n"/>
      <c r="W26" s="5" t="n"/>
      <c r="X26" s="5" t="n"/>
      <c r="Y26" s="5" t="n"/>
      <c r="Z26" s="1" t="n"/>
      <c r="AA26" s="1" t="n"/>
      <c r="AB26" s="1" t="n"/>
      <c r="AC26" s="1" t="n"/>
      <c r="AD26" s="1" t="n"/>
      <c r="AE26" s="1" t="n"/>
      <c r="AF26" s="1" t="n"/>
      <c r="AG26" s="1" t="n"/>
      <c r="AH26" s="1" t="n"/>
      <c r="AI26" s="1" t="n"/>
      <c r="AJ26" s="1" t="n"/>
      <c r="AK26" s="1" t="n"/>
      <c r="AL26" s="1" t="n"/>
      <c r="AM26" s="1" t="n"/>
      <c r="AN26" s="1" t="n"/>
      <c r="AO26" s="1" t="n"/>
      <c r="AP26" s="1" t="n"/>
      <c r="AQ26" s="1" t="n"/>
      <c r="AR26" s="1" t="n"/>
      <c r="AS26" s="1" t="n"/>
      <c r="AT26" s="1" t="n"/>
      <c r="AU26" s="1" t="n"/>
      <c r="AV26" s="1" t="n"/>
      <c r="AW26" s="1" t="n"/>
      <c r="AX26" s="1" t="n"/>
      <c r="AY26" s="1" t="n"/>
      <c r="AZ26" s="1" t="n"/>
      <c r="BA26" s="1" t="n"/>
      <c r="BB26" s="1" t="n"/>
      <c r="BC26" s="1" t="n"/>
      <c r="BD26" s="1" t="n"/>
      <c r="BE26" s="1" t="n"/>
      <c r="BF26" s="1" t="n"/>
      <c r="BG26" s="1" t="n"/>
      <c r="BH26" s="1" t="n"/>
      <c r="BI26" s="1" t="n"/>
      <c r="BJ26" s="1" t="n"/>
      <c r="BK26" s="1" t="n"/>
      <c r="BL26" s="1" t="n"/>
      <c r="BM26" s="1" t="n"/>
      <c r="BN26" s="1" t="n"/>
      <c r="BO26" s="1" t="n"/>
      <c r="BP26" s="1" t="n"/>
      <c r="BQ26" s="1" t="n"/>
      <c r="BR26" s="1" t="n"/>
      <c r="BS26" s="1" t="n"/>
      <c r="BT26" s="1" t="n"/>
      <c r="BU26" s="1" t="n"/>
      <c r="BV26" s="1" t="n"/>
      <c r="BW26" s="1" t="n"/>
      <c r="BX26" s="1" t="n"/>
      <c r="BY26" s="1" t="n"/>
      <c r="BZ26" s="1" t="n"/>
      <c r="CA26" s="1" t="n"/>
      <c r="CB26" s="1" t="n"/>
      <c r="CC26" s="1" t="n"/>
      <c r="CD26" s="1" t="n"/>
      <c r="CE26" s="1" t="n"/>
      <c r="CF26" s="1" t="n"/>
      <c r="CG26" s="1" t="n"/>
      <c r="CH26" s="1" t="n"/>
      <c r="CI26" s="1" t="n"/>
      <c r="CJ26" s="1" t="n"/>
      <c r="CK26" s="1" t="n"/>
    </row>
    <row r="27" customFormat="1" s="2">
      <c r="A27" s="1" t="n"/>
      <c r="B27" s="1" t="n"/>
      <c r="C27" s="1" t="n"/>
      <c r="D27" s="19" t="n">
        <v>101048</v>
      </c>
      <c r="E27" s="113">
        <f>SUMIF($D$42:$D$64,$D27,E$42:E$64)</f>
        <v/>
      </c>
      <c r="F27" s="114">
        <f>SUMIF($D$42:$D$64,$D27,F$42:F$64)</f>
        <v/>
      </c>
      <c r="G27" s="115">
        <f>IFERROR(F27/E27,0)</f>
        <v/>
      </c>
      <c r="H27" s="23">
        <f>D27</f>
        <v/>
      </c>
      <c r="I27" s="114">
        <f>SUMIF($H$42:$H$64,$D27,I$42:I$64)</f>
        <v/>
      </c>
      <c r="J27" s="114">
        <f>SUMIF($H$42:$H$64,$D27,J$42:J$64)</f>
        <v/>
      </c>
      <c r="K27" s="115">
        <f>IFERROR(J27/I27,0)</f>
        <v/>
      </c>
      <c r="L27" s="114">
        <f>E27-I27</f>
        <v/>
      </c>
      <c r="M27" s="114">
        <f>F27-J27</f>
        <v/>
      </c>
      <c r="N27" s="115">
        <f>IFERROR(M27/L27,0)</f>
        <v/>
      </c>
      <c r="O27" s="1" t="n"/>
      <c r="P27" s="1" t="n"/>
      <c r="Q27" s="1" t="n"/>
      <c r="R27" s="1" t="n"/>
      <c r="S27" s="1" t="n"/>
      <c r="T27" s="1" t="n"/>
      <c r="U27" s="1" t="n"/>
      <c r="V27" s="5" t="n"/>
      <c r="W27" s="5" t="n"/>
      <c r="X27" s="5" t="n"/>
      <c r="Y27" s="5" t="n"/>
      <c r="Z27" s="1" t="n"/>
      <c r="AA27" s="1" t="n"/>
      <c r="AB27" s="1" t="n"/>
      <c r="AC27" s="1" t="n"/>
      <c r="AD27" s="1" t="n"/>
      <c r="AE27" s="1" t="n"/>
      <c r="AF27" s="1" t="n"/>
      <c r="AG27" s="1" t="n"/>
      <c r="AH27" s="1" t="n"/>
      <c r="AI27" s="1" t="n"/>
      <c r="AJ27" s="1" t="n"/>
      <c r="AK27" s="1" t="n"/>
      <c r="AL27" s="1" t="n"/>
      <c r="AM27" s="1" t="n"/>
      <c r="AN27" s="1" t="n"/>
      <c r="AO27" s="1" t="n"/>
      <c r="AP27" s="1" t="n"/>
      <c r="AQ27" s="1" t="n"/>
      <c r="AR27" s="1" t="n"/>
      <c r="AS27" s="1" t="n"/>
      <c r="AT27" s="1" t="n"/>
      <c r="AU27" s="1" t="n"/>
      <c r="AV27" s="1" t="n"/>
      <c r="AW27" s="1" t="n"/>
      <c r="AX27" s="1" t="n"/>
      <c r="AY27" s="1" t="n"/>
      <c r="AZ27" s="1" t="n"/>
      <c r="BA27" s="1" t="n"/>
      <c r="BB27" s="1" t="n"/>
      <c r="BC27" s="1" t="n"/>
      <c r="BD27" s="1" t="n"/>
      <c r="BE27" s="1" t="n"/>
      <c r="BF27" s="1" t="n"/>
      <c r="BG27" s="1" t="n"/>
      <c r="BH27" s="1" t="n"/>
      <c r="BI27" s="1" t="n"/>
      <c r="BJ27" s="1" t="n"/>
      <c r="BK27" s="1" t="n"/>
      <c r="BL27" s="1" t="n"/>
      <c r="BM27" s="1" t="n"/>
      <c r="BN27" s="1" t="n"/>
      <c r="BO27" s="1" t="n"/>
      <c r="BP27" s="1" t="n"/>
      <c r="BQ27" s="1" t="n"/>
      <c r="BR27" s="1" t="n"/>
      <c r="BS27" s="1" t="n"/>
      <c r="BT27" s="1" t="n"/>
      <c r="BU27" s="1" t="n"/>
      <c r="BV27" s="1" t="n"/>
      <c r="BW27" s="1" t="n"/>
      <c r="BX27" s="1" t="n"/>
      <c r="BY27" s="1" t="n"/>
      <c r="BZ27" s="1" t="n"/>
      <c r="CA27" s="1" t="n"/>
      <c r="CB27" s="1" t="n"/>
      <c r="CC27" s="1" t="n"/>
      <c r="CD27" s="1" t="n"/>
      <c r="CE27" s="1" t="n"/>
      <c r="CF27" s="1" t="n"/>
      <c r="CG27" s="1" t="n"/>
      <c r="CH27" s="1" t="n"/>
      <c r="CI27" s="1" t="n"/>
      <c r="CJ27" s="1" t="n"/>
      <c r="CK27" s="1" t="n"/>
    </row>
    <row r="28" customFormat="1" s="2">
      <c r="A28" s="1" t="n"/>
      <c r="B28" s="1" t="n"/>
      <c r="C28" s="1" t="n"/>
      <c r="D28" s="19" t="n"/>
      <c r="E28" s="113">
        <f>SUMIF($D$42:$D$64,$D28,E$42:E$64)</f>
        <v/>
      </c>
      <c r="F28" s="114">
        <f>SUMIF($D$42:$D$64,$D28,F$42:F$64)</f>
        <v/>
      </c>
      <c r="G28" s="115">
        <f>IFERROR(F28/E28,0)</f>
        <v/>
      </c>
      <c r="H28" s="23">
        <f>D28</f>
        <v/>
      </c>
      <c r="I28" s="114">
        <f>SUMIF($H$42:$H$64,$D28,I$42:I$64)</f>
        <v/>
      </c>
      <c r="J28" s="114">
        <f>SUMIF($H$42:$H$64,$D28,J$42:J$64)</f>
        <v/>
      </c>
      <c r="K28" s="115">
        <f>IFERROR(J28/I28,0)</f>
        <v/>
      </c>
      <c r="L28" s="114">
        <f>E28-I28</f>
        <v/>
      </c>
      <c r="M28" s="114">
        <f>F28-J28</f>
        <v/>
      </c>
      <c r="N28" s="115">
        <f>IFERROR(M28/L28,0)</f>
        <v/>
      </c>
      <c r="O28" s="1" t="n"/>
      <c r="P28" s="1" t="n"/>
      <c r="Q28" s="1" t="n"/>
      <c r="R28" s="1" t="n"/>
      <c r="S28" s="1" t="n"/>
      <c r="T28" s="1" t="n"/>
      <c r="U28" s="1" t="n"/>
      <c r="V28" s="5" t="n"/>
      <c r="W28" s="5" t="n"/>
      <c r="X28" s="5" t="n"/>
      <c r="Y28" s="5" t="n"/>
      <c r="Z28" s="1" t="n"/>
      <c r="AA28" s="1" t="n"/>
      <c r="AB28" s="1" t="n"/>
      <c r="AC28" s="1" t="n"/>
      <c r="AD28" s="1" t="n"/>
      <c r="AE28" s="1" t="n"/>
      <c r="AF28" s="1" t="n"/>
      <c r="AG28" s="1" t="n"/>
      <c r="AH28" s="1" t="n"/>
      <c r="AI28" s="1" t="n"/>
      <c r="AJ28" s="1" t="n"/>
      <c r="AK28" s="1" t="n"/>
      <c r="AL28" s="1" t="n"/>
      <c r="AM28" s="1" t="n"/>
      <c r="AN28" s="1" t="n"/>
      <c r="AO28" s="1" t="n"/>
      <c r="AP28" s="1" t="n"/>
      <c r="AQ28" s="1" t="n"/>
      <c r="AR28" s="1" t="n"/>
      <c r="AS28" s="1" t="n"/>
      <c r="AT28" s="1" t="n"/>
      <c r="AU28" s="1" t="n"/>
      <c r="AV28" s="1" t="n"/>
      <c r="AW28" s="1" t="n"/>
      <c r="AX28" s="1" t="n"/>
      <c r="AY28" s="1" t="n"/>
      <c r="AZ28" s="1" t="n"/>
      <c r="BA28" s="1" t="n"/>
      <c r="BB28" s="1" t="n"/>
      <c r="BC28" s="1" t="n"/>
      <c r="BD28" s="1" t="n"/>
      <c r="BE28" s="1" t="n"/>
      <c r="BF28" s="1" t="n"/>
      <c r="BG28" s="1" t="n"/>
      <c r="BH28" s="1" t="n"/>
      <c r="BI28" s="1" t="n"/>
      <c r="BJ28" s="1" t="n"/>
      <c r="BK28" s="1" t="n"/>
      <c r="BL28" s="1" t="n"/>
      <c r="BM28" s="1" t="n"/>
      <c r="BN28" s="1" t="n"/>
      <c r="BO28" s="1" t="n"/>
      <c r="BP28" s="1" t="n"/>
      <c r="BQ28" s="1" t="n"/>
      <c r="BR28" s="1" t="n"/>
      <c r="BS28" s="1" t="n"/>
      <c r="BT28" s="1" t="n"/>
      <c r="BU28" s="1" t="n"/>
      <c r="BV28" s="1" t="n"/>
      <c r="BW28" s="1" t="n"/>
      <c r="BX28" s="1" t="n"/>
      <c r="BY28" s="1" t="n"/>
      <c r="BZ28" s="1" t="n"/>
      <c r="CA28" s="1" t="n"/>
      <c r="CB28" s="1" t="n"/>
      <c r="CC28" s="1" t="n"/>
      <c r="CD28" s="1" t="n"/>
      <c r="CE28" s="1" t="n"/>
      <c r="CF28" s="1" t="n"/>
      <c r="CG28" s="1" t="n"/>
      <c r="CH28" s="1" t="n"/>
      <c r="CI28" s="1" t="n"/>
      <c r="CJ28" s="1" t="n"/>
      <c r="CK28" s="1" t="n"/>
    </row>
    <row r="29" customFormat="1" s="2">
      <c r="A29" s="1" t="n"/>
      <c r="B29" s="1" t="n"/>
      <c r="C29" s="1" t="n"/>
      <c r="D29" s="19" t="n"/>
      <c r="E29" s="113">
        <f>SUMIF($D$42:$D$64,$D29,E$42:E$64)</f>
        <v/>
      </c>
      <c r="F29" s="114">
        <f>SUMIF($D$42:$D$64,$D29,F$42:F$64)</f>
        <v/>
      </c>
      <c r="G29" s="115">
        <f>IFERROR(F29/E29,0)</f>
        <v/>
      </c>
      <c r="H29" s="23">
        <f>D29</f>
        <v/>
      </c>
      <c r="I29" s="114">
        <f>SUMIF($H$42:$H$64,$D29,I$42:I$64)</f>
        <v/>
      </c>
      <c r="J29" s="114">
        <f>SUMIF($H$42:$H$64,$D29,J$42:J$64)</f>
        <v/>
      </c>
      <c r="K29" s="115">
        <f>IFERROR(J29/I29,0)</f>
        <v/>
      </c>
      <c r="L29" s="114">
        <f>E29-I29</f>
        <v/>
      </c>
      <c r="M29" s="114">
        <f>F29-J29</f>
        <v/>
      </c>
      <c r="N29" s="115">
        <f>IFERROR(M29/L29,0)</f>
        <v/>
      </c>
      <c r="O29" s="1" t="n"/>
      <c r="P29" s="1" t="n"/>
      <c r="Q29" s="1" t="n"/>
      <c r="R29" s="1" t="n"/>
      <c r="S29" s="1" t="n"/>
      <c r="T29" s="1" t="n"/>
      <c r="U29" s="1" t="n"/>
      <c r="V29" s="5" t="n"/>
      <c r="W29" s="5" t="n"/>
      <c r="X29" s="5" t="n"/>
      <c r="Y29" s="5" t="n"/>
      <c r="Z29" s="1" t="n"/>
      <c r="AA29" s="1" t="n"/>
      <c r="AB29" s="1" t="n"/>
      <c r="AC29" s="1" t="n"/>
      <c r="AD29" s="1" t="n"/>
      <c r="AE29" s="1" t="n"/>
      <c r="AF29" s="1" t="n"/>
      <c r="AG29" s="1" t="n"/>
      <c r="AH29" s="1" t="n"/>
      <c r="AI29" s="1" t="n"/>
      <c r="AJ29" s="1" t="n"/>
      <c r="AK29" s="1" t="n"/>
      <c r="AL29" s="1" t="n"/>
      <c r="AM29" s="1" t="n"/>
      <c r="AN29" s="1" t="n"/>
      <c r="AO29" s="1" t="n"/>
      <c r="AP29" s="1" t="n"/>
      <c r="AQ29" s="1" t="n"/>
      <c r="AR29" s="1" t="n"/>
      <c r="AS29" s="1" t="n"/>
      <c r="AT29" s="1" t="n"/>
      <c r="AU29" s="1" t="n"/>
      <c r="AV29" s="1" t="n"/>
      <c r="AW29" s="1" t="n"/>
      <c r="AX29" s="1" t="n"/>
      <c r="AY29" s="1" t="n"/>
      <c r="AZ29" s="1" t="n"/>
      <c r="BA29" s="1" t="n"/>
      <c r="BB29" s="1" t="n"/>
      <c r="BC29" s="1" t="n"/>
      <c r="BD29" s="1" t="n"/>
      <c r="BE29" s="1" t="n"/>
      <c r="BF29" s="1" t="n"/>
      <c r="BG29" s="1" t="n"/>
      <c r="BH29" s="1" t="n"/>
      <c r="BI29" s="1" t="n"/>
      <c r="BJ29" s="1" t="n"/>
      <c r="BK29" s="1" t="n"/>
      <c r="BL29" s="1" t="n"/>
      <c r="BM29" s="1" t="n"/>
      <c r="BN29" s="1" t="n"/>
      <c r="BO29" s="1" t="n"/>
      <c r="BP29" s="1" t="n"/>
      <c r="BQ29" s="1" t="n"/>
      <c r="BR29" s="1" t="n"/>
      <c r="BS29" s="1" t="n"/>
      <c r="BT29" s="1" t="n"/>
      <c r="BU29" s="1" t="n"/>
      <c r="BV29" s="1" t="n"/>
      <c r="BW29" s="1" t="n"/>
      <c r="BX29" s="1" t="n"/>
      <c r="BY29" s="1" t="n"/>
      <c r="BZ29" s="1" t="n"/>
      <c r="CA29" s="1" t="n"/>
      <c r="CB29" s="1" t="n"/>
      <c r="CC29" s="1" t="n"/>
      <c r="CD29" s="1" t="n"/>
      <c r="CE29" s="1" t="n"/>
      <c r="CF29" s="1" t="n"/>
      <c r="CG29" s="1" t="n"/>
      <c r="CH29" s="1" t="n"/>
      <c r="CI29" s="1" t="n"/>
      <c r="CJ29" s="1" t="n"/>
      <c r="CK29" s="1" t="n"/>
    </row>
    <row r="30" customFormat="1" s="2">
      <c r="A30" s="1" t="n"/>
      <c r="B30" s="1" t="n"/>
      <c r="C30" s="1" t="n"/>
      <c r="D30" s="19" t="n"/>
      <c r="E30" s="113">
        <f>SUMIF($D$42:$D$64,$D30,E$42:E$64)</f>
        <v/>
      </c>
      <c r="F30" s="114">
        <f>SUMIF($D$42:$D$64,$D30,F$42:F$64)</f>
        <v/>
      </c>
      <c r="G30" s="115">
        <f>IFERROR(F30/E30,0)</f>
        <v/>
      </c>
      <c r="H30" s="23">
        <f>D30</f>
        <v/>
      </c>
      <c r="I30" s="114">
        <f>SUMIF($H$42:$H$64,$D30,I$42:I$64)</f>
        <v/>
      </c>
      <c r="J30" s="114">
        <f>SUMIF($H$42:$H$64,$D30,J$42:J$64)</f>
        <v/>
      </c>
      <c r="K30" s="115">
        <f>IFERROR(J30/I30,0)</f>
        <v/>
      </c>
      <c r="L30" s="114">
        <f>E30-I30</f>
        <v/>
      </c>
      <c r="M30" s="114">
        <f>F30-J30</f>
        <v/>
      </c>
      <c r="N30" s="115">
        <f>IFERROR(M30/L30,0)</f>
        <v/>
      </c>
      <c r="O30" s="1" t="n"/>
      <c r="P30" s="1" t="n"/>
      <c r="Q30" s="1" t="n"/>
      <c r="R30" s="1" t="n"/>
      <c r="S30" s="1" t="n"/>
      <c r="T30" s="1" t="n"/>
      <c r="U30" s="1" t="n"/>
      <c r="V30" s="5" t="n"/>
      <c r="W30" s="5" t="n"/>
      <c r="X30" s="5" t="n"/>
      <c r="Y30" s="5" t="n"/>
      <c r="Z30" s="1" t="n"/>
      <c r="AA30" s="1" t="n"/>
      <c r="AB30" s="1" t="n"/>
      <c r="AC30" s="1" t="n"/>
      <c r="AD30" s="1" t="n"/>
      <c r="AE30" s="1" t="n"/>
      <c r="AF30" s="1" t="n"/>
      <c r="AG30" s="1" t="n"/>
      <c r="AH30" s="1" t="n"/>
      <c r="AI30" s="1" t="n"/>
      <c r="AJ30" s="1" t="n"/>
      <c r="AK30" s="1" t="n"/>
      <c r="AL30" s="1" t="n"/>
      <c r="AM30" s="1" t="n"/>
      <c r="AN30" s="1" t="n"/>
      <c r="AO30" s="1" t="n"/>
      <c r="AP30" s="1" t="n"/>
      <c r="AQ30" s="1" t="n"/>
      <c r="AR30" s="1" t="n"/>
      <c r="AS30" s="1" t="n"/>
      <c r="AT30" s="1" t="n"/>
      <c r="AU30" s="1" t="n"/>
      <c r="AV30" s="1" t="n"/>
      <c r="AW30" s="1" t="n"/>
      <c r="AX30" s="1" t="n"/>
      <c r="AY30" s="1" t="n"/>
      <c r="AZ30" s="1" t="n"/>
      <c r="BA30" s="1" t="n"/>
      <c r="BB30" s="1" t="n"/>
      <c r="BC30" s="1" t="n"/>
      <c r="BD30" s="1" t="n"/>
      <c r="BE30" s="1" t="n"/>
      <c r="BF30" s="1" t="n"/>
      <c r="BG30" s="1" t="n"/>
      <c r="BH30" s="1" t="n"/>
      <c r="BI30" s="1" t="n"/>
      <c r="BJ30" s="1" t="n"/>
      <c r="BK30" s="1" t="n"/>
      <c r="BL30" s="1" t="n"/>
      <c r="BM30" s="1" t="n"/>
      <c r="BN30" s="1" t="n"/>
      <c r="BO30" s="1" t="n"/>
      <c r="BP30" s="1" t="n"/>
      <c r="BQ30" s="1" t="n"/>
      <c r="BR30" s="1" t="n"/>
      <c r="BS30" s="1" t="n"/>
      <c r="BT30" s="1" t="n"/>
      <c r="BU30" s="1" t="n"/>
      <c r="BV30" s="1" t="n"/>
      <c r="BW30" s="1" t="n"/>
      <c r="BX30" s="1" t="n"/>
      <c r="BY30" s="1" t="n"/>
      <c r="BZ30" s="1" t="n"/>
      <c r="CA30" s="1" t="n"/>
      <c r="CB30" s="1" t="n"/>
      <c r="CC30" s="1" t="n"/>
      <c r="CD30" s="1" t="n"/>
      <c r="CE30" s="1" t="n"/>
      <c r="CF30" s="1" t="n"/>
      <c r="CG30" s="1" t="n"/>
      <c r="CH30" s="1" t="n"/>
      <c r="CI30" s="1" t="n"/>
      <c r="CJ30" s="1" t="n"/>
      <c r="CK30" s="1" t="n"/>
    </row>
    <row r="31" customFormat="1" s="2">
      <c r="A31" s="1" t="n"/>
      <c r="B31" s="1" t="n"/>
      <c r="C31" s="1" t="n"/>
      <c r="D31" s="19" t="n"/>
      <c r="E31" s="113">
        <f>SUMIF($D$42:$D$64,$D31,E$42:E$64)</f>
        <v/>
      </c>
      <c r="F31" s="114">
        <f>SUMIF($D$42:$D$64,$D31,F$42:F$64)</f>
        <v/>
      </c>
      <c r="G31" s="115">
        <f>IFERROR(F31/E31,0)</f>
        <v/>
      </c>
      <c r="H31" s="23">
        <f>D31</f>
        <v/>
      </c>
      <c r="I31" s="114">
        <f>SUMIF($H$42:$H$64,$D31,I$42:I$64)</f>
        <v/>
      </c>
      <c r="J31" s="114">
        <f>SUMIF($H$42:$H$64,$D31,J$42:J$64)</f>
        <v/>
      </c>
      <c r="K31" s="115">
        <f>IFERROR(J31/I31,0)</f>
        <v/>
      </c>
      <c r="L31" s="114">
        <f>E31-I31</f>
        <v/>
      </c>
      <c r="M31" s="114">
        <f>F31-J31</f>
        <v/>
      </c>
      <c r="N31" s="115">
        <f>IFERROR(M31/L31,0)</f>
        <v/>
      </c>
      <c r="O31" s="1" t="n"/>
      <c r="P31" s="1" t="n"/>
      <c r="Q31" s="1" t="n"/>
      <c r="R31" s="1" t="n"/>
      <c r="S31" s="1" t="n"/>
      <c r="T31" s="1" t="n"/>
      <c r="U31" s="1" t="n"/>
      <c r="V31" s="5" t="n"/>
      <c r="W31" s="5" t="n"/>
      <c r="X31" s="5" t="n"/>
      <c r="Y31" s="5" t="n"/>
      <c r="Z31" s="1" t="n"/>
      <c r="AA31" s="1" t="n"/>
      <c r="AB31" s="1" t="n"/>
      <c r="AC31" s="1" t="n"/>
      <c r="AD31" s="1" t="n"/>
      <c r="AE31" s="1" t="n"/>
      <c r="AF31" s="1" t="n"/>
      <c r="AG31" s="1" t="n"/>
      <c r="AH31" s="1" t="n"/>
      <c r="AI31" s="1" t="n"/>
      <c r="AJ31" s="1" t="n"/>
      <c r="AK31" s="1" t="n"/>
      <c r="AL31" s="1" t="n"/>
      <c r="AM31" s="1" t="n"/>
      <c r="AN31" s="1" t="n"/>
      <c r="AO31" s="1" t="n"/>
      <c r="AP31" s="1" t="n"/>
      <c r="AQ31" s="1" t="n"/>
      <c r="AR31" s="1" t="n"/>
      <c r="AS31" s="1" t="n"/>
      <c r="AT31" s="1" t="n"/>
      <c r="AU31" s="1" t="n"/>
      <c r="AV31" s="1" t="n"/>
      <c r="AW31" s="1" t="n"/>
      <c r="AX31" s="1" t="n"/>
      <c r="AY31" s="1" t="n"/>
      <c r="AZ31" s="1" t="n"/>
      <c r="BA31" s="1" t="n"/>
      <c r="BB31" s="1" t="n"/>
      <c r="BC31" s="1" t="n"/>
      <c r="BD31" s="1" t="n"/>
      <c r="BE31" s="1" t="n"/>
      <c r="BF31" s="1" t="n"/>
      <c r="BG31" s="1" t="n"/>
      <c r="BH31" s="1" t="n"/>
      <c r="BI31" s="1" t="n"/>
      <c r="BJ31" s="1" t="n"/>
      <c r="BK31" s="1" t="n"/>
      <c r="BL31" s="1" t="n"/>
      <c r="BM31" s="1" t="n"/>
      <c r="BN31" s="1" t="n"/>
      <c r="BO31" s="1" t="n"/>
      <c r="BP31" s="1" t="n"/>
      <c r="BQ31" s="1" t="n"/>
      <c r="BR31" s="1" t="n"/>
      <c r="BS31" s="1" t="n"/>
      <c r="BT31" s="1" t="n"/>
      <c r="BU31" s="1" t="n"/>
      <c r="BV31" s="1" t="n"/>
      <c r="BW31" s="1" t="n"/>
      <c r="BX31" s="1" t="n"/>
      <c r="BY31" s="1" t="n"/>
      <c r="BZ31" s="1" t="n"/>
      <c r="CA31" s="1" t="n"/>
      <c r="CB31" s="1" t="n"/>
      <c r="CC31" s="1" t="n"/>
      <c r="CD31" s="1" t="n"/>
      <c r="CE31" s="1" t="n"/>
      <c r="CF31" s="1" t="n"/>
      <c r="CG31" s="1" t="n"/>
      <c r="CH31" s="1" t="n"/>
      <c r="CI31" s="1" t="n"/>
      <c r="CJ31" s="1" t="n"/>
      <c r="CK31" s="1" t="n"/>
    </row>
    <row r="32" customFormat="1" s="2">
      <c r="A32" s="1" t="n"/>
      <c r="B32" s="1" t="inlineStr">
        <is>
          <t>INSERT ROWS</t>
        </is>
      </c>
      <c r="C32" s="1" t="n"/>
      <c r="D32" s="19" t="n"/>
      <c r="E32" s="113">
        <f>SUMIF($D$42:$D$64,$D32,E$42:E$64)</f>
        <v/>
      </c>
      <c r="F32" s="114">
        <f>SUMIF($D$42:$D$64,$D32,F$42:F$64)</f>
        <v/>
      </c>
      <c r="G32" s="115">
        <f>IFERROR(F32/E32,0)</f>
        <v/>
      </c>
      <c r="H32" s="23">
        <f>D32</f>
        <v/>
      </c>
      <c r="I32" s="114">
        <f>SUMIF($H$42:$H$64,$D32,I$42:I$64)</f>
        <v/>
      </c>
      <c r="J32" s="114">
        <f>SUMIF($H$42:$H$64,$D32,J$42:J$64)</f>
        <v/>
      </c>
      <c r="K32" s="115">
        <f>IFERROR(J32/I32,0)</f>
        <v/>
      </c>
      <c r="L32" s="114">
        <f>E32-I32</f>
        <v/>
      </c>
      <c r="M32" s="114">
        <f>F32-J32</f>
        <v/>
      </c>
      <c r="N32" s="115">
        <f>IFERROR(M32/L32,0)</f>
        <v/>
      </c>
      <c r="O32" s="1" t="n"/>
      <c r="P32" s="1" t="n"/>
      <c r="Q32" s="1" t="n"/>
      <c r="R32" s="1" t="n"/>
      <c r="S32" s="1" t="n"/>
      <c r="T32" s="1" t="n"/>
      <c r="U32" s="1" t="n"/>
      <c r="V32" s="5" t="n"/>
      <c r="W32" s="5" t="n"/>
      <c r="X32" s="5" t="n"/>
      <c r="Y32" s="5" t="n"/>
      <c r="Z32" s="1" t="n"/>
      <c r="AA32" s="1" t="n"/>
      <c r="AB32" s="1" t="n"/>
      <c r="AC32" s="1" t="n"/>
      <c r="AD32" s="1" t="n"/>
      <c r="AE32" s="1" t="n"/>
      <c r="AF32" s="1" t="n"/>
      <c r="AG32" s="1" t="n"/>
      <c r="AH32" s="1" t="n"/>
      <c r="AI32" s="1" t="n"/>
      <c r="AJ32" s="1" t="n"/>
      <c r="AK32" s="1" t="n"/>
      <c r="AL32" s="1" t="n"/>
      <c r="AM32" s="1" t="n"/>
      <c r="AN32" s="1" t="n"/>
      <c r="AO32" s="1" t="n"/>
      <c r="AP32" s="1" t="n"/>
      <c r="AQ32" s="1" t="n"/>
      <c r="AR32" s="1" t="n"/>
      <c r="AS32" s="1" t="n"/>
      <c r="AT32" s="1" t="n"/>
      <c r="AU32" s="1" t="n"/>
      <c r="AV32" s="1" t="n"/>
      <c r="AW32" s="1" t="n"/>
      <c r="AX32" s="1" t="n"/>
      <c r="AY32" s="1" t="n"/>
      <c r="AZ32" s="1" t="n"/>
      <c r="BA32" s="1" t="n"/>
      <c r="BB32" s="1" t="n"/>
      <c r="BC32" s="1" t="n"/>
      <c r="BD32" s="1" t="n"/>
      <c r="BE32" s="1" t="n"/>
      <c r="BF32" s="1" t="n"/>
      <c r="BG32" s="1" t="n"/>
      <c r="BH32" s="1" t="n"/>
      <c r="BI32" s="1" t="n"/>
      <c r="BJ32" s="1" t="n"/>
      <c r="BK32" s="1" t="n"/>
      <c r="BL32" s="1" t="n"/>
      <c r="BM32" s="1" t="n"/>
      <c r="BN32" s="1" t="n"/>
      <c r="BO32" s="1" t="n"/>
      <c r="BP32" s="1" t="n"/>
      <c r="BQ32" s="1" t="n"/>
      <c r="BR32" s="1" t="n"/>
      <c r="BS32" s="1" t="n"/>
      <c r="BT32" s="1" t="n"/>
      <c r="BU32" s="1" t="n"/>
      <c r="BV32" s="1" t="n"/>
      <c r="BW32" s="1" t="n"/>
      <c r="BX32" s="1" t="n"/>
      <c r="BY32" s="1" t="n"/>
      <c r="BZ32" s="1" t="n"/>
      <c r="CA32" s="1" t="n"/>
      <c r="CB32" s="1" t="n"/>
      <c r="CC32" s="1" t="n"/>
      <c r="CD32" s="1" t="n"/>
      <c r="CE32" s="1" t="n"/>
      <c r="CF32" s="1" t="n"/>
      <c r="CG32" s="1" t="n"/>
      <c r="CH32" s="1" t="n"/>
      <c r="CI32" s="1" t="n"/>
      <c r="CJ32" s="1" t="n"/>
      <c r="CK32" s="1" t="n"/>
    </row>
    <row r="33" customFormat="1" s="2">
      <c r="A33" s="1" t="n"/>
      <c r="B33" s="1" t="n"/>
      <c r="C33" s="1" t="n"/>
      <c r="D33" s="24" t="n"/>
      <c r="E33" s="116">
        <f>SUMIF($D$42:$D$64,$D33,E$42:E$64)</f>
        <v/>
      </c>
      <c r="F33" s="117">
        <f>SUMIF($D$42:$D$64,$D33,F$42:F$64)</f>
        <v/>
      </c>
      <c r="G33" s="118">
        <f>IFERROR(F33/E33,0)</f>
        <v/>
      </c>
      <c r="H33" s="28">
        <f>D33</f>
        <v/>
      </c>
      <c r="I33" s="117">
        <f>SUMIF($H$42:$H$64,$D33,I$42:I$64)</f>
        <v/>
      </c>
      <c r="J33" s="117">
        <f>SUMIF($H$42:$H$64,$D33,J$42:J$64)</f>
        <v/>
      </c>
      <c r="K33" s="118">
        <f>IFERROR(J33/I33,0)</f>
        <v/>
      </c>
      <c r="L33" s="117">
        <f>E33-I33</f>
        <v/>
      </c>
      <c r="M33" s="117">
        <f>F33-J33</f>
        <v/>
      </c>
      <c r="N33" s="118">
        <f>IFERROR(M33/L33,0)</f>
        <v/>
      </c>
      <c r="O33" s="1" t="n"/>
      <c r="P33" s="1" t="n"/>
      <c r="Q33" s="1" t="n"/>
      <c r="R33" s="1" t="n"/>
      <c r="S33" s="1" t="n"/>
      <c r="T33" s="1" t="n"/>
      <c r="U33" s="1" t="n"/>
      <c r="V33" s="5" t="n"/>
      <c r="W33" s="5" t="n"/>
      <c r="X33" s="5" t="n"/>
      <c r="Y33" s="5" t="n"/>
      <c r="Z33" s="1" t="n"/>
      <c r="AA33" s="1" t="n"/>
      <c r="AB33" s="1" t="n"/>
      <c r="AC33" s="1" t="n"/>
      <c r="AD33" s="1" t="n"/>
      <c r="AE33" s="1" t="n"/>
      <c r="AF33" s="1" t="n"/>
      <c r="AG33" s="1" t="n"/>
      <c r="AH33" s="1" t="n"/>
      <c r="AI33" s="1" t="n"/>
      <c r="AJ33" s="1" t="n"/>
      <c r="AK33" s="1" t="n"/>
      <c r="AL33" s="1" t="n"/>
      <c r="AM33" s="1" t="n"/>
      <c r="AN33" s="1" t="n"/>
      <c r="AO33" s="1" t="n"/>
      <c r="AP33" s="1" t="n"/>
      <c r="AQ33" s="1" t="n"/>
      <c r="AR33" s="1" t="n"/>
      <c r="AS33" s="1" t="n"/>
      <c r="AT33" s="1" t="n"/>
      <c r="AU33" s="1" t="n"/>
      <c r="AV33" s="1" t="n"/>
      <c r="AW33" s="1" t="n"/>
      <c r="AX33" s="1" t="n"/>
      <c r="AY33" s="1" t="n"/>
      <c r="AZ33" s="1" t="n"/>
      <c r="BA33" s="1" t="n"/>
      <c r="BB33" s="1" t="n"/>
      <c r="BC33" s="1" t="n"/>
      <c r="BD33" s="1" t="n"/>
      <c r="BE33" s="1" t="n"/>
      <c r="BF33" s="1" t="n"/>
      <c r="BG33" s="1" t="n"/>
      <c r="BH33" s="1" t="n"/>
      <c r="BI33" s="1" t="n"/>
      <c r="BJ33" s="1" t="n"/>
      <c r="BK33" s="1" t="n"/>
      <c r="BL33" s="1" t="n"/>
      <c r="BM33" s="1" t="n"/>
      <c r="BN33" s="1" t="n"/>
      <c r="BO33" s="1" t="n"/>
      <c r="BP33" s="1" t="n"/>
      <c r="BQ33" s="1" t="n"/>
      <c r="BR33" s="1" t="n"/>
      <c r="BS33" s="1" t="n"/>
      <c r="BT33" s="1" t="n"/>
      <c r="BU33" s="1" t="n"/>
      <c r="BV33" s="1" t="n"/>
      <c r="BW33" s="1" t="n"/>
      <c r="BX33" s="1" t="n"/>
      <c r="BY33" s="1" t="n"/>
      <c r="BZ33" s="1" t="n"/>
      <c r="CA33" s="1" t="n"/>
      <c r="CB33" s="1" t="n"/>
      <c r="CC33" s="1" t="n"/>
      <c r="CD33" s="1" t="n"/>
      <c r="CE33" s="1" t="n"/>
      <c r="CF33" s="1" t="n"/>
      <c r="CG33" s="1" t="n"/>
      <c r="CH33" s="1" t="n"/>
      <c r="CI33" s="1" t="n"/>
      <c r="CJ33" s="1" t="n"/>
      <c r="CK33" s="1" t="n"/>
    </row>
    <row r="34" customFormat="1" s="2">
      <c r="A34" s="1" t="n"/>
      <c r="B34" s="1" t="n"/>
      <c r="C34" s="1" t="n"/>
      <c r="D34" s="29" t="inlineStr">
        <is>
          <t>Total</t>
        </is>
      </c>
      <c r="E34" s="119">
        <f>SUM(E7:E33)</f>
        <v/>
      </c>
      <c r="F34" s="120">
        <f>SUM(F7:F33)</f>
        <v/>
      </c>
      <c r="G34" s="121">
        <f>IFERROR(F34/E34,0)</f>
        <v/>
      </c>
      <c r="H34" s="122" t="inlineStr">
        <is>
          <t>Total</t>
        </is>
      </c>
      <c r="I34" s="120">
        <f>SUM(I7:I33)</f>
        <v/>
      </c>
      <c r="J34" s="120">
        <f>SUM(J7:J33)</f>
        <v/>
      </c>
      <c r="K34" s="121">
        <f>IFERROR(J34/I34,0)</f>
        <v/>
      </c>
      <c r="L34" s="120">
        <f>SUM(L7:L33)</f>
        <v/>
      </c>
      <c r="M34" s="120">
        <f>SUM(M7:M33)</f>
        <v/>
      </c>
      <c r="N34" s="121">
        <f>IFERROR(M34/L34,0)</f>
        <v/>
      </c>
      <c r="O34" s="1" t="n"/>
      <c r="P34" s="1" t="n"/>
      <c r="Q34" s="1" t="n"/>
      <c r="R34" s="1" t="n"/>
      <c r="S34" s="1" t="n"/>
      <c r="T34" s="1" t="n"/>
      <c r="U34" s="1" t="n"/>
      <c r="V34" s="5" t="n"/>
      <c r="W34" s="5" t="n"/>
      <c r="X34" s="5" t="n"/>
      <c r="Y34" s="5" t="n"/>
      <c r="Z34" s="1" t="n"/>
      <c r="AA34" s="1" t="n"/>
      <c r="AB34" s="1" t="n"/>
      <c r="AC34" s="1" t="n"/>
      <c r="AD34" s="1" t="n"/>
      <c r="AE34" s="1" t="n"/>
      <c r="AF34" s="1" t="n"/>
      <c r="AG34" s="1" t="n"/>
      <c r="AH34" s="1" t="n"/>
      <c r="AI34" s="1" t="n"/>
      <c r="AJ34" s="1" t="n"/>
      <c r="AK34" s="1" t="n"/>
      <c r="AL34" s="1" t="n"/>
      <c r="AM34" s="1" t="n"/>
      <c r="AN34" s="1" t="n"/>
      <c r="AO34" s="1" t="n"/>
      <c r="AP34" s="1" t="n"/>
      <c r="AQ34" s="1" t="n"/>
      <c r="AR34" s="1" t="n"/>
      <c r="AS34" s="1" t="n"/>
      <c r="AT34" s="1" t="n"/>
      <c r="AU34" s="1" t="n"/>
      <c r="AV34" s="1" t="n"/>
      <c r="AW34" s="1" t="n"/>
      <c r="AX34" s="1" t="n"/>
      <c r="AY34" s="1" t="n"/>
      <c r="AZ34" s="1" t="n"/>
      <c r="BA34" s="1" t="n"/>
      <c r="BB34" s="1" t="n"/>
      <c r="BC34" s="1" t="n"/>
      <c r="BD34" s="1" t="n"/>
      <c r="BE34" s="1" t="n"/>
      <c r="BF34" s="1" t="n"/>
      <c r="BG34" s="1" t="n"/>
      <c r="BH34" s="1" t="n"/>
      <c r="BI34" s="1" t="n"/>
      <c r="BJ34" s="1" t="n"/>
      <c r="BK34" s="1" t="n"/>
      <c r="BL34" s="1" t="n"/>
      <c r="BM34" s="1" t="n"/>
      <c r="BN34" s="1" t="n"/>
      <c r="BO34" s="1" t="n"/>
      <c r="BP34" s="1" t="n"/>
      <c r="BQ34" s="1" t="n"/>
      <c r="BR34" s="1" t="n"/>
      <c r="BS34" s="1" t="n"/>
      <c r="BT34" s="1" t="n"/>
      <c r="BU34" s="1" t="n"/>
      <c r="BV34" s="1" t="n"/>
      <c r="BW34" s="1" t="n"/>
      <c r="BX34" s="1" t="n"/>
      <c r="BY34" s="1" t="n"/>
      <c r="BZ34" s="1" t="n"/>
      <c r="CA34" s="1" t="n"/>
      <c r="CB34" s="1" t="n"/>
      <c r="CC34" s="1" t="n"/>
      <c r="CD34" s="1" t="n"/>
      <c r="CE34" s="1" t="n"/>
      <c r="CF34" s="1" t="n"/>
      <c r="CG34" s="1" t="n"/>
      <c r="CH34" s="1" t="n"/>
      <c r="CI34" s="1" t="n"/>
      <c r="CJ34" s="1" t="n"/>
      <c r="CK34" s="1" t="n"/>
    </row>
    <row r="35" customFormat="1" s="2">
      <c r="A35" s="1" t="n"/>
      <c r="B35" s="1" t="n"/>
      <c r="C35" s="1" t="n"/>
      <c r="D35" s="1" t="n"/>
      <c r="E35" s="1" t="n"/>
      <c r="F35" s="1" t="n"/>
      <c r="G35" s="1" t="n"/>
      <c r="H35" s="1" t="n"/>
      <c r="I35" s="1" t="n"/>
      <c r="J35" s="1" t="n"/>
      <c r="K35" s="1" t="n"/>
      <c r="L35" s="1" t="n"/>
      <c r="M35" s="1" t="n"/>
      <c r="N35" s="1" t="n"/>
      <c r="O35" s="1" t="n"/>
      <c r="P35" s="1" t="n"/>
      <c r="Q35" s="1" t="n"/>
      <c r="R35" s="1" t="n"/>
      <c r="S35" s="1" t="n"/>
      <c r="T35" s="1" t="n"/>
      <c r="U35" s="1" t="n"/>
      <c r="V35" s="5" t="n"/>
      <c r="W35" s="5" t="n"/>
      <c r="X35" s="5" t="n"/>
      <c r="Y35" s="5" t="n"/>
      <c r="Z35" s="1" t="n"/>
      <c r="AA35" s="1" t="n"/>
      <c r="AB35" s="1" t="n"/>
      <c r="AC35" s="1" t="n"/>
      <c r="AD35" s="1" t="n"/>
      <c r="AE35" s="1" t="n"/>
      <c r="AF35" s="1" t="n"/>
      <c r="AG35" s="1" t="n"/>
      <c r="AH35" s="1" t="n"/>
      <c r="AI35" s="1" t="n"/>
      <c r="AJ35" s="1" t="n"/>
      <c r="AK35" s="1" t="n"/>
      <c r="AL35" s="1" t="n"/>
      <c r="AM35" s="1" t="n"/>
      <c r="AN35" s="1" t="n"/>
      <c r="AO35" s="1" t="n"/>
      <c r="AP35" s="1" t="n"/>
      <c r="AQ35" s="1" t="n"/>
      <c r="AR35" s="1" t="n"/>
      <c r="AS35" s="1" t="n"/>
      <c r="AT35" s="1" t="n"/>
      <c r="AU35" s="1" t="n"/>
      <c r="AV35" s="1" t="n"/>
      <c r="AW35" s="1" t="n"/>
      <c r="AX35" s="1" t="n"/>
      <c r="AY35" s="1" t="n"/>
      <c r="AZ35" s="1" t="n"/>
      <c r="BA35" s="1" t="n"/>
      <c r="BB35" s="1" t="n"/>
      <c r="BC35" s="1" t="n"/>
      <c r="BD35" s="1" t="n"/>
      <c r="BE35" s="1" t="n"/>
      <c r="BF35" s="1" t="n"/>
      <c r="BG35" s="1" t="n"/>
      <c r="BH35" s="1" t="n"/>
      <c r="BI35" s="1" t="n"/>
      <c r="BJ35" s="1" t="n"/>
      <c r="BK35" s="1" t="n"/>
      <c r="BL35" s="1" t="n"/>
      <c r="BM35" s="1" t="n"/>
      <c r="BN35" s="1" t="n"/>
      <c r="BO35" s="1" t="n"/>
      <c r="BP35" s="1" t="n"/>
      <c r="BQ35" s="1" t="n"/>
      <c r="BR35" s="1" t="n"/>
      <c r="BS35" s="1" t="n"/>
      <c r="BT35" s="1" t="n"/>
      <c r="BU35" s="1" t="n"/>
      <c r="BV35" s="1" t="n"/>
      <c r="BW35" s="1" t="n"/>
      <c r="BX35" s="1" t="n"/>
      <c r="BY35" s="1" t="n"/>
      <c r="BZ35" s="1" t="n"/>
      <c r="CA35" s="1" t="n"/>
      <c r="CB35" s="1" t="n"/>
      <c r="CC35" s="1" t="n"/>
      <c r="CD35" s="1" t="n"/>
      <c r="CE35" s="1" t="n"/>
      <c r="CF35" s="1" t="n"/>
      <c r="CG35" s="1" t="n"/>
      <c r="CH35" s="1" t="n"/>
      <c r="CI35" s="1" t="n"/>
      <c r="CJ35" s="1" t="n"/>
      <c r="CK35" s="1" t="n"/>
    </row>
    <row r="36" ht="26.25" customFormat="1" customHeight="1" s="2">
      <c r="A36" s="1" t="n"/>
      <c r="B36" s="1" t="n"/>
      <c r="C36" s="1" t="n"/>
      <c r="D36" s="1" t="n"/>
      <c r="E36" s="1" t="n"/>
      <c r="F36" s="1" t="n"/>
      <c r="G36" s="1" t="n"/>
      <c r="H36" s="1" t="n"/>
      <c r="I36" s="1" t="n"/>
      <c r="J36" s="1" t="n"/>
      <c r="K36" s="1" t="n"/>
      <c r="L36" s="1" t="n"/>
      <c r="M36" s="1" t="n"/>
      <c r="N36" s="1" t="n"/>
      <c r="O36" s="1" t="n"/>
      <c r="P36" s="1" t="n"/>
      <c r="Q36" s="1" t="n"/>
      <c r="R36" s="1" t="n"/>
      <c r="S36" s="1" t="n"/>
      <c r="T36" s="1" t="n"/>
      <c r="U36" s="5" t="n"/>
      <c r="V36" s="34" t="inlineStr">
        <is>
          <t>INVENTORY SPLIT BY FIFO</t>
        </is>
      </c>
      <c r="W36" s="35" t="n"/>
      <c r="X36" s="35" t="n"/>
      <c r="Y36" s="35" t="n"/>
      <c r="Z36" s="36" t="n"/>
      <c r="AA36" s="36" t="n"/>
      <c r="AB36" s="36" t="n"/>
      <c r="AC36" s="36" t="n"/>
      <c r="AD36" s="36" t="n"/>
      <c r="AE36" s="36" t="n"/>
      <c r="AF36" s="36" t="n"/>
      <c r="AG36" s="37" t="n"/>
      <c r="AH36" s="36" t="n"/>
      <c r="AI36" s="36" t="n"/>
      <c r="AJ36" s="36" t="n"/>
      <c r="AK36" s="37" t="n"/>
      <c r="AL36" s="36" t="n"/>
      <c r="AM36" s="36" t="n"/>
      <c r="AN36" s="36" t="n"/>
      <c r="AO36" s="37" t="n"/>
      <c r="AP36" s="36" t="n"/>
      <c r="AQ36" s="36" t="n"/>
      <c r="AR36" s="36" t="n"/>
      <c r="AS36" s="37" t="n"/>
      <c r="AT36" s="36" t="n"/>
      <c r="AU36" s="36" t="n"/>
      <c r="AV36" s="36" t="n"/>
      <c r="AW36" s="37" t="n"/>
      <c r="AX36" s="36" t="n"/>
      <c r="AY36" s="36" t="n"/>
      <c r="AZ36" s="36" t="n"/>
      <c r="BA36" s="37" t="n"/>
      <c r="BB36" s="36" t="n"/>
      <c r="BC36" s="36" t="n"/>
      <c r="BD36" s="36" t="n"/>
      <c r="BE36" s="37" t="n"/>
      <c r="BF36" s="36" t="n"/>
      <c r="BG36" s="36" t="n"/>
      <c r="BH36" s="36" t="n"/>
      <c r="BI36" s="37" t="n"/>
      <c r="BJ36" s="36" t="n"/>
      <c r="BK36" s="36" t="n"/>
      <c r="BL36" s="36" t="n"/>
      <c r="BM36" s="37" t="n"/>
      <c r="BN36" s="36" t="n"/>
      <c r="BO36" s="36" t="n"/>
      <c r="BP36" s="36" t="n"/>
      <c r="BQ36" s="37" t="n"/>
      <c r="BR36" s="36" t="n"/>
      <c r="BS36" s="36" t="n"/>
      <c r="BT36" s="36" t="n"/>
      <c r="BU36" s="37" t="n"/>
      <c r="BV36" s="36" t="n"/>
      <c r="BW36" s="36" t="n"/>
      <c r="BX36" s="36" t="n"/>
      <c r="BY36" s="37" t="n"/>
      <c r="BZ36" s="36" t="n"/>
      <c r="CA36" s="36" t="n"/>
      <c r="CB36" s="36" t="n"/>
      <c r="CC36" s="37" t="n"/>
      <c r="CD36" s="36" t="n"/>
      <c r="CE36" s="36" t="n"/>
      <c r="CF36" s="36" t="n"/>
      <c r="CG36" s="37" t="n"/>
      <c r="CH36" s="36" t="n"/>
      <c r="CI36" s="36" t="n"/>
      <c r="CJ36" s="36" t="n"/>
      <c r="CK36" s="37" t="n"/>
    </row>
    <row r="37" customFormat="1" s="2">
      <c r="A37" s="1" t="n"/>
      <c r="B37" s="1" t="n"/>
      <c r="C37" s="1" t="n"/>
      <c r="D37" s="1" t="n"/>
      <c r="E37" s="1" t="n"/>
      <c r="F37" s="1" t="n"/>
      <c r="G37" s="1" t="n"/>
      <c r="H37" s="1" t="n"/>
      <c r="I37" s="1" t="n"/>
      <c r="J37" s="1" t="n"/>
      <c r="K37" s="1" t="n"/>
      <c r="L37" s="1" t="n"/>
      <c r="M37" s="1" t="n"/>
      <c r="N37" s="1" t="n"/>
      <c r="O37" s="1" t="n"/>
      <c r="P37" s="1" t="n"/>
      <c r="Q37" s="1" t="n"/>
      <c r="R37" s="1" t="n"/>
      <c r="S37" s="1" t="n"/>
      <c r="T37" s="1" t="n"/>
      <c r="U37" s="5" t="n"/>
      <c r="V37" s="38">
        <f>OFFSET($D$7,(COLUMN()-22)/4,,,)</f>
        <v/>
      </c>
      <c r="W37" s="39" t="n"/>
      <c r="X37" s="40" t="n"/>
      <c r="Y37" s="41" t="n"/>
      <c r="Z37" s="38">
        <f>OFFSET($D$7,(COLUMN()-22)/4,,,)</f>
        <v/>
      </c>
      <c r="AA37" s="39" t="n"/>
      <c r="AB37" s="40" t="n"/>
      <c r="AC37" s="41" t="n"/>
      <c r="AD37" s="38">
        <f>OFFSET($D$7,(COLUMN()-22)/4,,,)</f>
        <v/>
      </c>
      <c r="AE37" s="39" t="n"/>
      <c r="AF37" s="40" t="n"/>
      <c r="AG37" s="41" t="n"/>
      <c r="AH37" s="38">
        <f>OFFSET($D$7,(COLUMN()-22)/4,,,)</f>
        <v/>
      </c>
      <c r="AI37" s="39" t="n"/>
      <c r="AJ37" s="40" t="n"/>
      <c r="AK37" s="41" t="n"/>
      <c r="AL37" s="38">
        <f>OFFSET($D$7,(COLUMN()-22)/4,,,)</f>
        <v/>
      </c>
      <c r="AM37" s="39" t="n"/>
      <c r="AN37" s="40" t="n"/>
      <c r="AO37" s="41" t="n"/>
      <c r="AP37" s="38">
        <f>OFFSET($D$7,(COLUMN()-22)/4,,,)</f>
        <v/>
      </c>
      <c r="AQ37" s="39" t="n"/>
      <c r="AR37" s="40" t="n"/>
      <c r="AS37" s="41" t="n"/>
      <c r="AT37" s="38">
        <f>OFFSET($D$7,(COLUMN()-22)/4,,,)</f>
        <v/>
      </c>
      <c r="AU37" s="39" t="n"/>
      <c r="AV37" s="40" t="n"/>
      <c r="AW37" s="41" t="n"/>
      <c r="AX37" s="38">
        <f>OFFSET($D$7,(COLUMN()-22)/4,,,)</f>
        <v/>
      </c>
      <c r="AY37" s="39" t="n"/>
      <c r="AZ37" s="40" t="n"/>
      <c r="BA37" s="41" t="n"/>
      <c r="BB37" s="38">
        <f>OFFSET($D$7,(COLUMN()-22)/4,,,)</f>
        <v/>
      </c>
      <c r="BC37" s="39" t="n"/>
      <c r="BD37" s="40" t="n"/>
      <c r="BE37" s="41" t="n"/>
      <c r="BF37" s="38">
        <f>OFFSET($D$7,(COLUMN()-22)/4,,,)</f>
        <v/>
      </c>
      <c r="BG37" s="39" t="n"/>
      <c r="BH37" s="40" t="n"/>
      <c r="BI37" s="41" t="n"/>
      <c r="BJ37" s="38">
        <f>OFFSET($D$7,(COLUMN()-22)/4,,,)</f>
        <v/>
      </c>
      <c r="BK37" s="39" t="n"/>
      <c r="BL37" s="40" t="n"/>
      <c r="BM37" s="41" t="n"/>
      <c r="BN37" s="38">
        <f>OFFSET($D$7,(COLUMN()-22)/4,,,)</f>
        <v/>
      </c>
      <c r="BO37" s="39" t="n"/>
      <c r="BP37" s="40" t="n"/>
      <c r="BQ37" s="41" t="n"/>
      <c r="BR37" s="38">
        <f>OFFSET($D$7,(COLUMN()-22)/4,,,)</f>
        <v/>
      </c>
      <c r="BS37" s="39" t="n"/>
      <c r="BT37" s="40" t="n"/>
      <c r="BU37" s="41" t="n"/>
      <c r="BV37" s="38">
        <f>OFFSET($D$7,(COLUMN()-22)/4,,,)</f>
        <v/>
      </c>
      <c r="BW37" s="39" t="n"/>
      <c r="BX37" s="40" t="n"/>
      <c r="BY37" s="41" t="n"/>
      <c r="BZ37" s="38">
        <f>OFFSET($D$7,(COLUMN()-22)/4,,,)</f>
        <v/>
      </c>
      <c r="CA37" s="39" t="n"/>
      <c r="CB37" s="40" t="n"/>
      <c r="CC37" s="41" t="n"/>
      <c r="CD37" s="38">
        <f>OFFSET($D$7,(COLUMN()-22)/4,,,)</f>
        <v/>
      </c>
      <c r="CE37" s="39" t="n"/>
      <c r="CF37" s="40" t="n"/>
      <c r="CG37" s="41" t="n"/>
      <c r="CH37" s="38">
        <f>OFFSET($D$7,(COLUMN()-22)/4,,,)</f>
        <v/>
      </c>
      <c r="CI37" s="39" t="n"/>
      <c r="CJ37" s="40" t="n"/>
      <c r="CK37" s="41" t="n"/>
    </row>
    <row r="38" ht="26.25" customFormat="1" customHeight="1" s="2">
      <c r="A38" s="1" t="n"/>
      <c r="B38" s="1" t="n"/>
      <c r="C38" s="1" t="n"/>
      <c r="D38" s="42" t="inlineStr">
        <is>
          <t>Purchase</t>
        </is>
      </c>
      <c r="E38" s="43" t="n"/>
      <c r="F38" s="43" t="n"/>
      <c r="G38" s="44" t="n"/>
      <c r="H38" s="43" t="inlineStr">
        <is>
          <t>Usage</t>
        </is>
      </c>
      <c r="I38" s="43" t="n"/>
      <c r="J38" s="43" t="n"/>
      <c r="K38" s="44" t="n"/>
      <c r="L38" s="1" t="n"/>
      <c r="M38" s="1" t="n"/>
      <c r="N38" s="1" t="n"/>
      <c r="O38" s="1" t="n"/>
      <c r="P38" s="45" t="inlineStr">
        <is>
          <t>ONLY FOR EXCEL GEEKS &amp; NERDS!!!</t>
        </is>
      </c>
      <c r="Q38" s="36" t="n"/>
      <c r="R38" s="36" t="n"/>
      <c r="S38" s="36" t="n"/>
      <c r="T38" s="37" t="n"/>
      <c r="U38" s="5" t="n"/>
      <c r="V38" s="46" t="inlineStr">
        <is>
          <t>Total</t>
        </is>
      </c>
      <c r="W38" s="47">
        <f>SUM(W$42:W$64)</f>
        <v/>
      </c>
      <c r="X38" s="48">
        <f>SUM(X$42:X$64)</f>
        <v/>
      </c>
      <c r="Y38" s="49">
        <f>IFERROR(X38/W38,0)</f>
        <v/>
      </c>
      <c r="Z38" s="46" t="inlineStr">
        <is>
          <t>Total</t>
        </is>
      </c>
      <c r="AA38" s="47">
        <f>SUM(AA$42:AA$64)</f>
        <v/>
      </c>
      <c r="AB38" s="48">
        <f>SUM(AB$42:AB$64)</f>
        <v/>
      </c>
      <c r="AC38" s="49">
        <f>IFERROR(AB38/AA38,0)</f>
        <v/>
      </c>
      <c r="AD38" s="46" t="inlineStr">
        <is>
          <t>Total</t>
        </is>
      </c>
      <c r="AE38" s="47">
        <f>SUM(AE$42:AE$64)</f>
        <v/>
      </c>
      <c r="AF38" s="48">
        <f>SUM(AF$42:AF$64)</f>
        <v/>
      </c>
      <c r="AG38" s="49">
        <f>IFERROR(AF38/AE38,0)</f>
        <v/>
      </c>
      <c r="AH38" s="46" t="inlineStr">
        <is>
          <t>Total</t>
        </is>
      </c>
      <c r="AI38" s="47">
        <f>SUM(AI$42:AI$64)</f>
        <v/>
      </c>
      <c r="AJ38" s="48">
        <f>SUM(AJ$42:AJ$64)</f>
        <v/>
      </c>
      <c r="AK38" s="49">
        <f>IFERROR(AJ38/AI38,0)</f>
        <v/>
      </c>
      <c r="AL38" s="46" t="inlineStr">
        <is>
          <t>Total</t>
        </is>
      </c>
      <c r="AM38" s="47">
        <f>SUM(AM$42:AM$64)</f>
        <v/>
      </c>
      <c r="AN38" s="48">
        <f>SUM(AN$42:AN$64)</f>
        <v/>
      </c>
      <c r="AO38" s="49">
        <f>IFERROR(AN38/AM38,0)</f>
        <v/>
      </c>
      <c r="AP38" s="46" t="inlineStr">
        <is>
          <t>Total</t>
        </is>
      </c>
      <c r="AQ38" s="47">
        <f>SUM(AQ$42:AQ$64)</f>
        <v/>
      </c>
      <c r="AR38" s="48">
        <f>SUM(AR$42:AR$64)</f>
        <v/>
      </c>
      <c r="AS38" s="49">
        <f>IFERROR(AR38/AQ38,0)</f>
        <v/>
      </c>
      <c r="AT38" s="46" t="inlineStr">
        <is>
          <t>Total</t>
        </is>
      </c>
      <c r="AU38" s="47">
        <f>SUM(AU$42:AU$64)</f>
        <v/>
      </c>
      <c r="AV38" s="48">
        <f>SUM(AV$42:AV$64)</f>
        <v/>
      </c>
      <c r="AW38" s="49">
        <f>IFERROR(AV38/AU38,0)</f>
        <v/>
      </c>
      <c r="AX38" s="46" t="inlineStr">
        <is>
          <t>Total</t>
        </is>
      </c>
      <c r="AY38" s="47">
        <f>SUM(AY$42:AY$64)</f>
        <v/>
      </c>
      <c r="AZ38" s="48">
        <f>SUM(AZ$42:AZ$64)</f>
        <v/>
      </c>
      <c r="BA38" s="49">
        <f>IFERROR(AZ38/AY38,0)</f>
        <v/>
      </c>
      <c r="BB38" s="46" t="inlineStr">
        <is>
          <t>Total</t>
        </is>
      </c>
      <c r="BC38" s="47">
        <f>SUM(BC$42:BC$64)</f>
        <v/>
      </c>
      <c r="BD38" s="48">
        <f>SUM(BD$42:BD$64)</f>
        <v/>
      </c>
      <c r="BE38" s="49">
        <f>IFERROR(BD38/BC38,0)</f>
        <v/>
      </c>
      <c r="BF38" s="46" t="inlineStr">
        <is>
          <t>Total</t>
        </is>
      </c>
      <c r="BG38" s="47">
        <f>SUM(BG$42:BG$64)</f>
        <v/>
      </c>
      <c r="BH38" s="48">
        <f>SUM(BH$42:BH$64)</f>
        <v/>
      </c>
      <c r="BI38" s="49">
        <f>IFERROR(BH38/BG38,0)</f>
        <v/>
      </c>
      <c r="BJ38" s="46" t="inlineStr">
        <is>
          <t>Total</t>
        </is>
      </c>
      <c r="BK38" s="47">
        <f>SUM(BK$42:BK$64)</f>
        <v/>
      </c>
      <c r="BL38" s="48">
        <f>SUM(BL$42:BL$64)</f>
        <v/>
      </c>
      <c r="BM38" s="49">
        <f>IFERROR(BL38/BK38,0)</f>
        <v/>
      </c>
      <c r="BN38" s="46" t="inlineStr">
        <is>
          <t>Total</t>
        </is>
      </c>
      <c r="BO38" s="47">
        <f>SUM(BO$42:BO$64)</f>
        <v/>
      </c>
      <c r="BP38" s="48">
        <f>SUM(BP$42:BP$64)</f>
        <v/>
      </c>
      <c r="BQ38" s="49">
        <f>IFERROR(BP38/BO38,0)</f>
        <v/>
      </c>
      <c r="BR38" s="46" t="inlineStr">
        <is>
          <t>Total</t>
        </is>
      </c>
      <c r="BS38" s="47">
        <f>SUM(BS$42:BS$64)</f>
        <v/>
      </c>
      <c r="BT38" s="48">
        <f>SUM(BT$42:BT$64)</f>
        <v/>
      </c>
      <c r="BU38" s="49">
        <f>IFERROR(BT38/BS38,0)</f>
        <v/>
      </c>
      <c r="BV38" s="46" t="inlineStr">
        <is>
          <t>Total</t>
        </is>
      </c>
      <c r="BW38" s="47">
        <f>SUM(BW$42:BW$64)</f>
        <v/>
      </c>
      <c r="BX38" s="48">
        <f>SUM(BX$42:BX$64)</f>
        <v/>
      </c>
      <c r="BY38" s="49">
        <f>IFERROR(BX38/BW38,0)</f>
        <v/>
      </c>
      <c r="BZ38" s="46" t="inlineStr">
        <is>
          <t>Total</t>
        </is>
      </c>
      <c r="CA38" s="47">
        <f>SUM(CA$42:CA$64)</f>
        <v/>
      </c>
      <c r="CB38" s="48">
        <f>SUM(CB$42:CB$64)</f>
        <v/>
      </c>
      <c r="CC38" s="49">
        <f>IFERROR(CB38/CA38,0)</f>
        <v/>
      </c>
      <c r="CD38" s="46" t="inlineStr">
        <is>
          <t>Total</t>
        </is>
      </c>
      <c r="CE38" s="47">
        <f>SUM(CE$42:CE$64)</f>
        <v/>
      </c>
      <c r="CF38" s="48">
        <f>SUM(CF$42:CF$64)</f>
        <v/>
      </c>
      <c r="CG38" s="49">
        <f>IFERROR(CF38/CE38,0)</f>
        <v/>
      </c>
      <c r="CH38" s="46" t="inlineStr">
        <is>
          <t>Total</t>
        </is>
      </c>
      <c r="CI38" s="47">
        <f>SUM(CI$42:CI$64)</f>
        <v/>
      </c>
      <c r="CJ38" s="48">
        <f>SUM(CJ$42:CJ$64)</f>
        <v/>
      </c>
      <c r="CK38" s="49">
        <f>IFERROR(CJ38/CI38,0)</f>
        <v/>
      </c>
    </row>
    <row r="39" ht="15" customFormat="1" customHeight="1" s="2">
      <c r="A39" s="1" t="n"/>
      <c r="B39" s="50" t="inlineStr">
        <is>
          <t>SKU/ID</t>
        </is>
      </c>
      <c r="C39" s="11" t="inlineStr">
        <is>
          <t>ID</t>
        </is>
      </c>
      <c r="D39" s="11" t="inlineStr">
        <is>
          <t>SKU</t>
        </is>
      </c>
      <c r="E39" s="12" t="inlineStr">
        <is>
          <t>Quantity</t>
        </is>
      </c>
      <c r="F39" s="12" t="inlineStr">
        <is>
          <t>Value</t>
        </is>
      </c>
      <c r="G39" s="13" t="inlineStr">
        <is>
          <t>Unit price</t>
        </is>
      </c>
      <c r="H39" s="11" t="inlineStr">
        <is>
          <t>SKU</t>
        </is>
      </c>
      <c r="I39" s="12" t="inlineStr">
        <is>
          <t>Quantity</t>
        </is>
      </c>
      <c r="J39" s="12" t="inlineStr">
        <is>
          <t>Value</t>
        </is>
      </c>
      <c r="K39" s="13" t="inlineStr">
        <is>
          <t>Unit price</t>
        </is>
      </c>
      <c r="L39" s="1" t="n"/>
      <c r="M39" s="1" t="n"/>
      <c r="N39" s="1" t="n"/>
      <c r="O39" s="1" t="n"/>
      <c r="P39" s="11" t="inlineStr">
        <is>
          <t>Technical column 1</t>
        </is>
      </c>
      <c r="Q39" s="12" t="inlineStr">
        <is>
          <t>Technical column 2</t>
        </is>
      </c>
      <c r="R39" s="12" t="inlineStr">
        <is>
          <t>Technical column 3</t>
        </is>
      </c>
      <c r="S39" s="12" t="inlineStr">
        <is>
          <t>Value</t>
        </is>
      </c>
      <c r="T39" s="13" t="inlineStr">
        <is>
          <t>Value with validation</t>
        </is>
      </c>
      <c r="U39" s="5" t="n"/>
      <c r="V39" s="11" t="inlineStr">
        <is>
          <t>SKU</t>
        </is>
      </c>
      <c r="W39" s="12" t="inlineStr">
        <is>
          <t>Quantity</t>
        </is>
      </c>
      <c r="X39" s="12" t="inlineStr">
        <is>
          <t>Value</t>
        </is>
      </c>
      <c r="Y39" s="13" t="inlineStr">
        <is>
          <t>Unit price</t>
        </is>
      </c>
      <c r="Z39" s="11" t="inlineStr">
        <is>
          <t>SKU</t>
        </is>
      </c>
      <c r="AA39" s="12" t="inlineStr">
        <is>
          <t>Quantity</t>
        </is>
      </c>
      <c r="AB39" s="12" t="inlineStr">
        <is>
          <t>Value</t>
        </is>
      </c>
      <c r="AC39" s="13" t="inlineStr">
        <is>
          <t>Unit price</t>
        </is>
      </c>
      <c r="AD39" s="11" t="inlineStr">
        <is>
          <t>SKU</t>
        </is>
      </c>
      <c r="AE39" s="12" t="inlineStr">
        <is>
          <t>Quantity</t>
        </is>
      </c>
      <c r="AF39" s="12" t="inlineStr">
        <is>
          <t>Value</t>
        </is>
      </c>
      <c r="AG39" s="13" t="inlineStr">
        <is>
          <t>Unit price</t>
        </is>
      </c>
      <c r="AH39" s="11" t="inlineStr">
        <is>
          <t>SKU</t>
        </is>
      </c>
      <c r="AI39" s="12" t="inlineStr">
        <is>
          <t>Quantity</t>
        </is>
      </c>
      <c r="AJ39" s="12" t="inlineStr">
        <is>
          <t>Value</t>
        </is>
      </c>
      <c r="AK39" s="13" t="inlineStr">
        <is>
          <t>Unit price</t>
        </is>
      </c>
      <c r="AL39" s="11" t="inlineStr">
        <is>
          <t>SKU</t>
        </is>
      </c>
      <c r="AM39" s="12" t="inlineStr">
        <is>
          <t>Quantity</t>
        </is>
      </c>
      <c r="AN39" s="12" t="inlineStr">
        <is>
          <t>Value</t>
        </is>
      </c>
      <c r="AO39" s="13" t="inlineStr">
        <is>
          <t>Unit price</t>
        </is>
      </c>
      <c r="AP39" s="11" t="inlineStr">
        <is>
          <t>SKU</t>
        </is>
      </c>
      <c r="AQ39" s="12" t="inlineStr">
        <is>
          <t>Quantity</t>
        </is>
      </c>
      <c r="AR39" s="12" t="inlineStr">
        <is>
          <t>Value</t>
        </is>
      </c>
      <c r="AS39" s="13" t="inlineStr">
        <is>
          <t>Unit price</t>
        </is>
      </c>
      <c r="AT39" s="11" t="inlineStr">
        <is>
          <t>SKU</t>
        </is>
      </c>
      <c r="AU39" s="12" t="inlineStr">
        <is>
          <t>Quantity</t>
        </is>
      </c>
      <c r="AV39" s="12" t="inlineStr">
        <is>
          <t>Value</t>
        </is>
      </c>
      <c r="AW39" s="13" t="inlineStr">
        <is>
          <t>Unit price</t>
        </is>
      </c>
      <c r="AX39" s="11" t="inlineStr">
        <is>
          <t>SKU</t>
        </is>
      </c>
      <c r="AY39" s="12" t="inlineStr">
        <is>
          <t>Quantity</t>
        </is>
      </c>
      <c r="AZ39" s="12" t="inlineStr">
        <is>
          <t>Value</t>
        </is>
      </c>
      <c r="BA39" s="13" t="inlineStr">
        <is>
          <t>Unit price</t>
        </is>
      </c>
      <c r="BB39" s="11" t="inlineStr">
        <is>
          <t>SKU</t>
        </is>
      </c>
      <c r="BC39" s="12" t="inlineStr">
        <is>
          <t>Quantity</t>
        </is>
      </c>
      <c r="BD39" s="12" t="inlineStr">
        <is>
          <t>Value</t>
        </is>
      </c>
      <c r="BE39" s="13" t="inlineStr">
        <is>
          <t>Unit price</t>
        </is>
      </c>
      <c r="BF39" s="11" t="inlineStr">
        <is>
          <t>SKU</t>
        </is>
      </c>
      <c r="BG39" s="12" t="inlineStr">
        <is>
          <t>Quantity</t>
        </is>
      </c>
      <c r="BH39" s="12" t="inlineStr">
        <is>
          <t>Value</t>
        </is>
      </c>
      <c r="BI39" s="13" t="inlineStr">
        <is>
          <t>Unit price</t>
        </is>
      </c>
      <c r="BJ39" s="11" t="inlineStr">
        <is>
          <t>SKU</t>
        </is>
      </c>
      <c r="BK39" s="12" t="inlineStr">
        <is>
          <t>Quantity</t>
        </is>
      </c>
      <c r="BL39" s="12" t="inlineStr">
        <is>
          <t>Value</t>
        </is>
      </c>
      <c r="BM39" s="13" t="inlineStr">
        <is>
          <t>Unit price</t>
        </is>
      </c>
      <c r="BN39" s="11" t="inlineStr">
        <is>
          <t>SKU</t>
        </is>
      </c>
      <c r="BO39" s="12" t="inlineStr">
        <is>
          <t>Quantity</t>
        </is>
      </c>
      <c r="BP39" s="12" t="inlineStr">
        <is>
          <t>Value</t>
        </is>
      </c>
      <c r="BQ39" s="13" t="inlineStr">
        <is>
          <t>Unit price</t>
        </is>
      </c>
      <c r="BR39" s="11" t="inlineStr">
        <is>
          <t>SKU</t>
        </is>
      </c>
      <c r="BS39" s="12" t="inlineStr">
        <is>
          <t>Quantity</t>
        </is>
      </c>
      <c r="BT39" s="12" t="inlineStr">
        <is>
          <t>Value</t>
        </is>
      </c>
      <c r="BU39" s="13" t="inlineStr">
        <is>
          <t>Unit price</t>
        </is>
      </c>
      <c r="BV39" s="11" t="inlineStr">
        <is>
          <t>SKU</t>
        </is>
      </c>
      <c r="BW39" s="12" t="inlineStr">
        <is>
          <t>Quantity</t>
        </is>
      </c>
      <c r="BX39" s="12" t="inlineStr">
        <is>
          <t>Value</t>
        </is>
      </c>
      <c r="BY39" s="13" t="inlineStr">
        <is>
          <t>Unit price</t>
        </is>
      </c>
      <c r="BZ39" s="11" t="inlineStr">
        <is>
          <t>SKU</t>
        </is>
      </c>
      <c r="CA39" s="12" t="inlineStr">
        <is>
          <t>Quantity</t>
        </is>
      </c>
      <c r="CB39" s="12" t="inlineStr">
        <is>
          <t>Value</t>
        </is>
      </c>
      <c r="CC39" s="13" t="inlineStr">
        <is>
          <t>Unit price</t>
        </is>
      </c>
      <c r="CD39" s="11" t="inlineStr">
        <is>
          <t>SKU</t>
        </is>
      </c>
      <c r="CE39" s="12" t="inlineStr">
        <is>
          <t>Quantity</t>
        </is>
      </c>
      <c r="CF39" s="12" t="inlineStr">
        <is>
          <t>Value</t>
        </is>
      </c>
      <c r="CG39" s="13" t="inlineStr">
        <is>
          <t>Unit price</t>
        </is>
      </c>
      <c r="CH39" s="11" t="inlineStr">
        <is>
          <t>SKU</t>
        </is>
      </c>
      <c r="CI39" s="12" t="inlineStr">
        <is>
          <t>Quantity</t>
        </is>
      </c>
      <c r="CJ39" s="12" t="inlineStr">
        <is>
          <t>Value</t>
        </is>
      </c>
      <c r="CK39" s="13" t="inlineStr">
        <is>
          <t>Unit price</t>
        </is>
      </c>
    </row>
    <row r="40" hidden="1" outlineLevel="1" customFormat="1" s="2">
      <c r="A40" s="1" t="n"/>
      <c r="B40" s="51" t="n"/>
      <c r="C40" s="18" t="n"/>
      <c r="D40" s="52" t="n"/>
      <c r="E40" s="53" t="n">
        <v>0</v>
      </c>
      <c r="F40" s="53" t="n">
        <v>0</v>
      </c>
      <c r="G40" s="54" t="n">
        <v>0</v>
      </c>
      <c r="H40" s="55" t="inlineStr">
        <is>
          <t>do not amend this row, ANYWHERE!!!</t>
        </is>
      </c>
      <c r="I40" s="56" t="n"/>
      <c r="J40" s="56" t="n"/>
      <c r="K40" s="57" t="n"/>
      <c r="L40" s="1" t="n"/>
      <c r="M40" s="1" t="n"/>
      <c r="N40" s="1" t="n"/>
      <c r="O40" s="1" t="n"/>
      <c r="P40" s="55" t="inlineStr">
        <is>
          <t>do not amend this row, ANYWHERE!!!</t>
        </is>
      </c>
      <c r="Q40" s="1" t="n"/>
      <c r="R40" s="1">
        <f>P40</f>
        <v/>
      </c>
      <c r="S40" s="1" t="n"/>
      <c r="T40" s="58" t="n"/>
      <c r="U40" s="1" t="n"/>
      <c r="V40" s="52" t="n"/>
      <c r="W40" s="59" t="n"/>
      <c r="X40" s="60" t="n"/>
      <c r="Y40" s="61" t="n"/>
      <c r="Z40" s="52" t="n"/>
      <c r="AA40" s="59" t="n"/>
      <c r="AB40" s="60" t="n"/>
      <c r="AC40" s="61" t="n"/>
      <c r="AD40" s="52" t="n"/>
      <c r="AE40" s="59" t="n"/>
      <c r="AF40" s="60" t="n"/>
      <c r="AG40" s="61" t="n"/>
      <c r="AH40" s="52" t="n"/>
      <c r="AI40" s="59" t="n"/>
      <c r="AJ40" s="60" t="n"/>
      <c r="AK40" s="61" t="n"/>
      <c r="AL40" s="52" t="n"/>
      <c r="AM40" s="59" t="n"/>
      <c r="AN40" s="60" t="n"/>
      <c r="AO40" s="61" t="n"/>
      <c r="AP40" s="52" t="n"/>
      <c r="AQ40" s="59" t="n"/>
      <c r="AR40" s="60" t="n"/>
      <c r="AS40" s="61" t="n"/>
      <c r="AT40" s="52" t="n"/>
      <c r="AU40" s="59" t="n"/>
      <c r="AV40" s="60" t="n"/>
      <c r="AW40" s="61" t="n"/>
      <c r="AX40" s="52" t="n"/>
      <c r="AY40" s="59" t="n"/>
      <c r="AZ40" s="60" t="n"/>
      <c r="BA40" s="61" t="n"/>
      <c r="BB40" s="52" t="n"/>
      <c r="BC40" s="59" t="n"/>
      <c r="BD40" s="60" t="n"/>
      <c r="BE40" s="61" t="n"/>
      <c r="BF40" s="52" t="n"/>
      <c r="BG40" s="59" t="n"/>
      <c r="BH40" s="60" t="n"/>
      <c r="BI40" s="61" t="n"/>
      <c r="BJ40" s="52" t="n"/>
      <c r="BK40" s="59" t="n"/>
      <c r="BL40" s="60" t="n"/>
      <c r="BM40" s="61" t="n"/>
      <c r="BN40" s="52" t="n"/>
      <c r="BO40" s="59" t="n"/>
      <c r="BP40" s="60" t="n"/>
      <c r="BQ40" s="61" t="n"/>
      <c r="BR40" s="52" t="n"/>
      <c r="BS40" s="59" t="n"/>
      <c r="BT40" s="60" t="n"/>
      <c r="BU40" s="61" t="n"/>
      <c r="BV40" s="52" t="n"/>
      <c r="BW40" s="59" t="n"/>
      <c r="BX40" s="60" t="n"/>
      <c r="BY40" s="61" t="n"/>
      <c r="BZ40" s="52" t="n"/>
      <c r="CA40" s="59" t="n"/>
      <c r="CB40" s="60" t="n"/>
      <c r="CC40" s="61" t="n"/>
      <c r="CD40" s="52" t="n"/>
      <c r="CE40" s="59" t="n"/>
      <c r="CF40" s="60" t="n"/>
      <c r="CG40" s="61" t="n"/>
      <c r="CH40" s="52" t="n"/>
      <c r="CI40" s="59" t="n"/>
      <c r="CJ40" s="60" t="n"/>
      <c r="CK40" s="61" t="n"/>
    </row>
    <row r="41" hidden="1" outlineLevel="1" customFormat="1" s="2">
      <c r="A41" s="1" t="n"/>
      <c r="B41" s="62" t="n"/>
      <c r="C41" s="63" t="n"/>
      <c r="D41" s="64" t="n"/>
      <c r="E41" s="65" t="n">
        <v>0</v>
      </c>
      <c r="F41" s="65" t="n">
        <v>0</v>
      </c>
      <c r="G41" s="66">
        <f>IF(E41=0,0,F41/E41)</f>
        <v/>
      </c>
      <c r="H41" s="64" t="inlineStr">
        <is>
          <t>do not amend this row, ANYWHERE!!!</t>
        </is>
      </c>
      <c r="I41" s="67" t="n"/>
      <c r="J41" s="67" t="n"/>
      <c r="K41" s="66" t="n"/>
      <c r="L41" s="1" t="n"/>
      <c r="M41" s="1" t="n"/>
      <c r="N41" s="1" t="n"/>
      <c r="O41" s="1" t="n"/>
      <c r="P41" s="64" t="inlineStr">
        <is>
          <t>do not amend this row, ANYWHERE!!!</t>
        </is>
      </c>
      <c r="Q41" s="68" t="n"/>
      <c r="R41" s="68">
        <f>P41</f>
        <v/>
      </c>
      <c r="S41" s="68" t="n"/>
      <c r="T41" s="69" t="n"/>
      <c r="U41" s="1" t="n"/>
      <c r="V41" s="70">
        <f t="array" ref="V41">MAX(IF($H$42:$H$64=V$37,$P$42:$P$64,0))-1</f>
        <v/>
      </c>
      <c r="W41" s="71" t="n"/>
      <c r="X41" s="72" t="n"/>
      <c r="Y41" s="73" t="n"/>
      <c r="Z41" s="70">
        <f t="array" ref="Z41">MAX(IF($H$42:$H$64=Z$37,$P$42:$P$64,0))-1</f>
        <v/>
      </c>
      <c r="AA41" s="71" t="n"/>
      <c r="AB41" s="72" t="n"/>
      <c r="AC41" s="73" t="n"/>
      <c r="AD41" s="70">
        <f t="array" ref="AD41">MAX(IF($H$42:$H$64=AD$37,$P$42:$P$64,0))-1</f>
        <v/>
      </c>
      <c r="AE41" s="71" t="n"/>
      <c r="AF41" s="72" t="n"/>
      <c r="AG41" s="73" t="n"/>
      <c r="AH41" s="70">
        <f t="array" ref="AH41">MAX(IF($H$42:$H$64=AH$37,$P$42:$P$64,0))-1</f>
        <v/>
      </c>
      <c r="AI41" s="71" t="n"/>
      <c r="AJ41" s="72" t="n"/>
      <c r="AK41" s="73" t="n"/>
      <c r="AL41" s="70">
        <f t="array" ref="AL41">MAX(IF($H$42:$H$64=AL$37,$P$42:$P$64,0))-1</f>
        <v/>
      </c>
      <c r="AM41" s="71" t="n"/>
      <c r="AN41" s="72" t="n"/>
      <c r="AO41" s="73" t="n"/>
      <c r="AP41" s="70">
        <f t="array" ref="AP41">MAX(IF($H$42:$H$64=AP$37,$P$42:$P$64,0))-1</f>
        <v/>
      </c>
      <c r="AQ41" s="71" t="n"/>
      <c r="AR41" s="72" t="n"/>
      <c r="AS41" s="73" t="n"/>
      <c r="AT41" s="70">
        <f t="array" ref="AT41">MAX(IF($H$42:$H$64=AT$37,$P$42:$P$64,0))-1</f>
        <v/>
      </c>
      <c r="AU41" s="71" t="n"/>
      <c r="AV41" s="72" t="n"/>
      <c r="AW41" s="73" t="n"/>
      <c r="AX41" s="70">
        <f t="array" ref="AX41">MAX(IF($H$42:$H$64=AX$37,$P$42:$P$64,0))-1</f>
        <v/>
      </c>
      <c r="AY41" s="71" t="n"/>
      <c r="AZ41" s="72" t="n"/>
      <c r="BA41" s="73" t="n"/>
      <c r="BB41" s="70">
        <f t="array" ref="BB41">MAX(IF($H$42:$H$64=BB$37,$P$42:$P$64,0))-1</f>
        <v/>
      </c>
      <c r="BC41" s="71" t="n"/>
      <c r="BD41" s="72" t="n"/>
      <c r="BE41" s="73" t="n"/>
      <c r="BF41" s="70">
        <f t="array" ref="BF41">MAX(IF($H$42:$H$64=BF$37,$P$42:$P$64,0))-1</f>
        <v/>
      </c>
      <c r="BG41" s="71" t="n"/>
      <c r="BH41" s="72" t="n"/>
      <c r="BI41" s="73" t="n"/>
      <c r="BJ41" s="70">
        <f t="array" ref="BJ41">MAX(IF($H$42:$H$64=BJ$37,$P$42:$P$64,0))-1</f>
        <v/>
      </c>
      <c r="BK41" s="71" t="n"/>
      <c r="BL41" s="72" t="n"/>
      <c r="BM41" s="73" t="n"/>
      <c r="BN41" s="70">
        <f t="array" ref="BN41">MAX(IF($H$42:$H$64=BN$37,$P$42:$P$64,0))-1</f>
        <v/>
      </c>
      <c r="BO41" s="71" t="n"/>
      <c r="BP41" s="72" t="n"/>
      <c r="BQ41" s="73" t="n"/>
      <c r="BR41" s="70">
        <f t="array" ref="BR41">MAX(IF($H$42:$H$64=BR$37,$P$42:$P$64,0))-1</f>
        <v/>
      </c>
      <c r="BS41" s="71" t="n"/>
      <c r="BT41" s="72" t="n"/>
      <c r="BU41" s="73" t="n"/>
      <c r="BV41" s="70">
        <f t="array" ref="BV41">MAX(IF($H$42:$H$64=BV$37,$P$42:$P$64,0))-1</f>
        <v/>
      </c>
      <c r="BW41" s="71" t="n"/>
      <c r="BX41" s="72" t="n"/>
      <c r="BY41" s="73" t="n"/>
      <c r="BZ41" s="70">
        <f t="array" ref="BZ41">MAX(IF($H$42:$H$64=BZ$37,$P$42:$P$64,0))-1</f>
        <v/>
      </c>
      <c r="CA41" s="71" t="n"/>
      <c r="CB41" s="72" t="n"/>
      <c r="CC41" s="73" t="n"/>
      <c r="CD41" s="70">
        <f t="array" ref="CD41">MAX(IF($H$42:$H$64=CD$37,$P$42:$P$64,0))-1</f>
        <v/>
      </c>
      <c r="CE41" s="71" t="n"/>
      <c r="CF41" s="72" t="n"/>
      <c r="CG41" s="73" t="n"/>
      <c r="CH41" s="70">
        <f t="array" ref="CH41">MAX(IF($H$42:$H$64=CH$37,$P$42:$P$64,0))-1</f>
        <v/>
      </c>
      <c r="CI41" s="71" t="n"/>
      <c r="CJ41" s="72" t="n"/>
      <c r="CK41" s="73" t="n"/>
    </row>
    <row r="42" collapsed="1" customFormat="1" s="2">
      <c r="A42" s="1" t="n"/>
      <c r="B42" s="74">
        <f>D42&amp;C42</f>
        <v/>
      </c>
      <c r="C42" s="75" t="n">
        <v>1</v>
      </c>
      <c r="D42" s="76" t="n">
        <v>101001</v>
      </c>
      <c r="E42" s="123" t="n">
        <v>6</v>
      </c>
      <c r="F42" s="123" t="n">
        <v>210000</v>
      </c>
      <c r="G42" s="124">
        <f>IF(E42=0,0,F42/E42)</f>
        <v/>
      </c>
      <c r="H42" s="76" t="n">
        <v>101001</v>
      </c>
      <c r="I42" s="123" t="n">
        <v>6</v>
      </c>
      <c r="J42" s="125">
        <f>T42</f>
        <v/>
      </c>
      <c r="K42" s="124">
        <f>IF(I42=0,0,J42/I42)</f>
        <v/>
      </c>
      <c r="L42" s="1" t="n"/>
      <c r="M42" s="1" t="n"/>
      <c r="N42" s="1" t="n"/>
      <c r="O42" s="1" t="n"/>
      <c r="P42" s="80">
        <f t="array" ref="P42">SUM(--IF(MMULT(--(ROW(E$40:E41)&gt;=TRANSPOSE(ROW(E$40:E41))),--IF(D$40:D41=H42,E$40:E41,0))&lt;SUMIF(H$41:H42,H42,I$41:I42),1,0))</f>
        <v/>
      </c>
      <c r="Q42" s="81">
        <f t="array" ref="Q42">SUMPRODUCT(--IF(OFFSET(D$40,,,P42+1)=H42,1,0),OFFSET(E$40,,,P42+1),OFFSET(G$40,,,P42+1))-SUMIF(H$41:H41,H42,T$41:T41)</f>
        <v/>
      </c>
      <c r="R42" s="81">
        <f t="array" ref="R42">(SUMIF(H$41:H42,H42,I$41:I42)-SUMPRODUCT(--IF(OFFSET(D$40,,,P42+1)=H42,1,0),OFFSET(E$40,,,P42+1)))*OFFSET(G$40,P42,,,)</f>
        <v/>
      </c>
      <c r="S42" s="81">
        <f>Q42+R42</f>
        <v/>
      </c>
      <c r="T42" s="82">
        <f>IF(SUMIF(H$41:H42,H42,I$41:I42)&gt;SUM(D$41:D42,H42,E$41:E42),MAX(SUMIF(D$41:D42,H42,F$41:F42)-SUMIF(H$41:H41,H42,J$41:J41),0),S42)</f>
        <v/>
      </c>
      <c r="U42" s="1" t="n"/>
      <c r="V42" s="83">
        <f t="array" ref="V42">IFERROR(INDEX($B$42:$B$64,MATCH(0,IF(($D$42:$D$64=V$37)*($C$42:$C$64&gt;=V$41),COUNTIF(V$41:V41,$B$42:$B$64),1),0)),"")</f>
        <v/>
      </c>
      <c r="W42" s="84">
        <f t="array" ref="W42">IF(V41=-1,VLOOKUP(V42,$B42:$E$68,4,0),SUM(--IF(OFFSET($D$42,,,V$41,)=V$37,OFFSET($E$42,,,V$41,),0))-SUMIF($H$42:$H$67,V$37,$I$42:$I$67))</f>
        <v/>
      </c>
      <c r="X42" s="85">
        <f>W42*Y42</f>
        <v/>
      </c>
      <c r="Y42" s="86">
        <f>VLOOKUP(V42,$B$42:$G$64,6,0)</f>
        <v/>
      </c>
      <c r="Z42" s="83">
        <f t="array" ref="Z42">IFERROR(INDEX($B$42:$B$64,MATCH(0,IF(($D$42:$D$64=Z$37)*($C$42:$C$64&gt;=Z$41),COUNTIF(Z$41:Z41,$B$42:$B$64),1),0)),"")</f>
        <v/>
      </c>
      <c r="AA42" s="84">
        <f t="array" ref="AA42">IF(Z41=-1,VLOOKUP(Z42,$B42:$E$68,4,0),SUM(--IF(OFFSET($D$42,,,Z$41,)=Z$37,OFFSET($E$42,,,Z$41,),0))-SUMIF($H$42:$H$67,Z$37,$I$42:$I$67))</f>
        <v/>
      </c>
      <c r="AB42" s="85">
        <f>AA42*AC42</f>
        <v/>
      </c>
      <c r="AC42" s="86">
        <f>VLOOKUP(Z42,$B$42:$G$64,6,0)</f>
        <v/>
      </c>
      <c r="AD42" s="83">
        <f t="array" ref="AD42">IFERROR(INDEX($B$42:$B$64,MATCH(0,IF(($D$42:$D$64=AD$37)*($C$42:$C$64&gt;=AD$41),COUNTIF(AD$41:AD41,$B$42:$B$64),1),0)),"")</f>
        <v/>
      </c>
      <c r="AE42" s="84">
        <f t="array" ref="AE42">IF(AD41=-1,VLOOKUP(AD42,$B42:$E$68,4,0),SUM(--IF(OFFSET($D$42,,,AD$41,)=AD$37,OFFSET($E$42,,,AD$41,),0))-SUMIF($H$42:$H$67,AD$37,$I$42:$I$67))</f>
        <v/>
      </c>
      <c r="AF42" s="85">
        <f>AE42*AG42</f>
        <v/>
      </c>
      <c r="AG42" s="86">
        <f>VLOOKUP(AD42,$B$42:$G$64,6,0)</f>
        <v/>
      </c>
      <c r="AH42" s="83">
        <f t="array" ref="AH42">IFERROR(INDEX($B$42:$B$64,MATCH(0,IF(($D$42:$D$64=AH$37)*($C$42:$C$64&gt;=AH$41),COUNTIF(AH$41:AH41,$B$42:$B$64),1),0)),"")</f>
        <v/>
      </c>
      <c r="AI42" s="84">
        <f t="array" ref="AI42">IF(AH41=-1,VLOOKUP(AH42,$B42:$E$68,4,0),SUM(--IF(OFFSET($D$42,,,AH$41,)=AH$37,OFFSET($E$42,,,AH$41,),0))-SUMIF($H$42:$H$67,AH$37,$I$42:$I$67))</f>
        <v/>
      </c>
      <c r="AJ42" s="85">
        <f>AI42*AK42</f>
        <v/>
      </c>
      <c r="AK42" s="86">
        <f>VLOOKUP(AH42,$B$42:$G$64,6,0)</f>
        <v/>
      </c>
      <c r="AL42" s="83">
        <f t="array" ref="AL42">IFERROR(INDEX($B$42:$B$64,MATCH(0,IF(($D$42:$D$64=AL$37)*($C$42:$C$64&gt;=AL$41),COUNTIF(AL$41:AL41,$B$42:$B$64),1),0)),"")</f>
        <v/>
      </c>
      <c r="AM42" s="84">
        <f t="array" ref="AM42">IF(AL41=-1,VLOOKUP(AL42,$B42:$E$68,4,0),SUM(--IF(OFFSET($D$42,,,AL$41,)=AL$37,OFFSET($E$42,,,AL$41,),0))-SUMIF($H$42:$H$67,AL$37,$I$42:$I$67))</f>
        <v/>
      </c>
      <c r="AN42" s="85">
        <f>AM42*AO42</f>
        <v/>
      </c>
      <c r="AO42" s="86">
        <f>VLOOKUP(AL42,$B$42:$G$64,6,0)</f>
        <v/>
      </c>
      <c r="AP42" s="83">
        <f t="array" ref="AP42">IFERROR(INDEX($B$42:$B$64,MATCH(0,IF(($D$42:$D$64=AP$37)*($C$42:$C$64&gt;=AP$41),COUNTIF(AP$41:AP41,$B$42:$B$64),1),0)),"")</f>
        <v/>
      </c>
      <c r="AQ42" s="84">
        <f t="array" ref="AQ42">IF(AP41=-1,VLOOKUP(AP42,$B42:$E$68,4,0),SUM(--IF(OFFSET($D$42,,,AP$41,)=AP$37,OFFSET($E$42,,,AP$41,),0))-SUMIF($H$42:$H$67,AP$37,$I$42:$I$67))</f>
        <v/>
      </c>
      <c r="AR42" s="85">
        <f>AQ42*AS42</f>
        <v/>
      </c>
      <c r="AS42" s="86">
        <f>VLOOKUP(AP42,$B$42:$G$64,6,0)</f>
        <v/>
      </c>
      <c r="AT42" s="83">
        <f t="array" ref="AT42">IFERROR(INDEX($B$42:$B$64,MATCH(0,IF(($D$42:$D$64=AT$37)*($C$42:$C$64&gt;=AT$41),COUNTIF(AT$41:AT41,$B$42:$B$64),1),0)),"")</f>
        <v/>
      </c>
      <c r="AU42" s="84">
        <f t="array" ref="AU42">IF(AT41=-1,VLOOKUP(AT42,$B42:$E$68,4,0),SUM(--IF(OFFSET($D$42,,,AT$41,)=AT$37,OFFSET($E$42,,,AT$41,),0))-SUMIF($H$42:$H$67,AT$37,$I$42:$I$67))</f>
        <v/>
      </c>
      <c r="AV42" s="85">
        <f>AU42*AW42</f>
        <v/>
      </c>
      <c r="AW42" s="86">
        <f>VLOOKUP(AT42,$B$42:$G$64,6,0)</f>
        <v/>
      </c>
      <c r="AX42" s="83">
        <f t="array" ref="AX42">IFERROR(INDEX($B$42:$B$64,MATCH(0,IF(($D$42:$D$64=AX$37)*($C$42:$C$64&gt;=AX$41),COUNTIF(AX$41:AX41,$B$42:$B$64),1),0)),"")</f>
        <v/>
      </c>
      <c r="AY42" s="84">
        <f t="array" ref="AY42">IF(AX41=-1,VLOOKUP(AX42,$B42:$E$68,4,0),SUM(--IF(OFFSET($D$42,,,AX$41,)=AX$37,OFFSET($E$42,,,AX$41,),0))-SUMIF($H$42:$H$67,AX$37,$I$42:$I$67))</f>
        <v/>
      </c>
      <c r="AZ42" s="85">
        <f>AY42*BA42</f>
        <v/>
      </c>
      <c r="BA42" s="86">
        <f>VLOOKUP(AX42,$B$42:$G$64,6,0)</f>
        <v/>
      </c>
      <c r="BB42" s="83">
        <f t="array" ref="BB42">IFERROR(INDEX($B$42:$B$64,MATCH(0,IF(($D$42:$D$64=BB$37)*($C$42:$C$64&gt;=BB$41),COUNTIF(BB$41:BB41,$B$42:$B$64),1),0)),"")</f>
        <v/>
      </c>
      <c r="BC42" s="84">
        <f t="array" ref="BC42">IF(BB41=-1,VLOOKUP(BB42,$B42:$E$68,4,0),SUM(--IF(OFFSET($D$42,,,BB$41,)=BB$37,OFFSET($E$42,,,BB$41,),0))-SUMIF($H$42:$H$67,BB$37,$I$42:$I$67))</f>
        <v/>
      </c>
      <c r="BD42" s="85">
        <f>BC42*BE42</f>
        <v/>
      </c>
      <c r="BE42" s="86">
        <f>VLOOKUP(BB42,$B$42:$G$64,6,0)</f>
        <v/>
      </c>
      <c r="BF42" s="83">
        <f t="array" ref="BF42">IFERROR(INDEX($B$42:$B$64,MATCH(0,IF(($D$42:$D$64=BF$37)*($C$42:$C$64&gt;=BF$41),COUNTIF(BF$41:BF41,$B$42:$B$64),1),0)),"")</f>
        <v/>
      </c>
      <c r="BG42" s="84">
        <f t="array" ref="BG42">IF(BF41=-1,VLOOKUP(BF42,$B42:$E$68,4,0),SUM(--IF(OFFSET($D$42,,,BF$41,)=BF$37,OFFSET($E$42,,,BF$41,),0))-SUMIF($H$42:$H$67,BF$37,$I$42:$I$67))</f>
        <v/>
      </c>
      <c r="BH42" s="85">
        <f>BG42*BI42</f>
        <v/>
      </c>
      <c r="BI42" s="86">
        <f>VLOOKUP(BF42,$B$42:$G$64,6,0)</f>
        <v/>
      </c>
      <c r="BJ42" s="83">
        <f t="array" ref="BJ42">IFERROR(INDEX($B$42:$B$64,MATCH(0,IF(($D$42:$D$64=BJ$37)*($C$42:$C$64&gt;=BJ$41),COUNTIF(BJ$41:BJ41,$B$42:$B$64),1),0)),"")</f>
        <v/>
      </c>
      <c r="BK42" s="84">
        <f t="array" ref="BK42">IF(BJ41=-1,VLOOKUP(BJ42,$B42:$E$68,4,0),SUM(--IF(OFFSET($D$42,,,BJ$41,)=BJ$37,OFFSET($E$42,,,BJ$41,),0))-SUMIF($H$42:$H$67,BJ$37,$I$42:$I$67))</f>
        <v/>
      </c>
      <c r="BL42" s="85">
        <f>BK42*BM42</f>
        <v/>
      </c>
      <c r="BM42" s="86">
        <f>VLOOKUP(BJ42,$B$42:$G$64,6,0)</f>
        <v/>
      </c>
      <c r="BN42" s="83">
        <f t="array" ref="BN42">IFERROR(INDEX($B$42:$B$64,MATCH(0,IF(($D$42:$D$64=BN$37)*($C$42:$C$64&gt;=BN$41),COUNTIF(BN$41:BN41,$B$42:$B$64),1),0)),"")</f>
        <v/>
      </c>
      <c r="BO42" s="84">
        <f t="array" ref="BO42">IF(BN41=-1,VLOOKUP(BN42,$B42:$E$68,4,0),SUM(--IF(OFFSET($D$42,,,BN$41,)=BN$37,OFFSET($E$42,,,BN$41,),0))-SUMIF($H$42:$H$67,BN$37,$I$42:$I$67))</f>
        <v/>
      </c>
      <c r="BP42" s="85">
        <f>BO42*BQ42</f>
        <v/>
      </c>
      <c r="BQ42" s="86">
        <f>VLOOKUP(BN42,$B$42:$G$64,6,0)</f>
        <v/>
      </c>
      <c r="BR42" s="83">
        <f t="array" ref="BR42">IFERROR(INDEX($B$42:$B$64,MATCH(0,IF(($D$42:$D$64=BR$37)*($C$42:$C$64&gt;=BR$41),COUNTIF(BR$41:BR41,$B$42:$B$64),1),0)),"")</f>
        <v/>
      </c>
      <c r="BS42" s="84">
        <f t="array" ref="BS42">IF(BR41=-1,VLOOKUP(BR42,$B42:$E$68,4,0),SUM(--IF(OFFSET($D$42,,,BR$41,)=BR$37,OFFSET($E$42,,,BR$41,),0))-SUMIF($H$42:$H$67,BR$37,$I$42:$I$67))</f>
        <v/>
      </c>
      <c r="BT42" s="85">
        <f>BS42*BU42</f>
        <v/>
      </c>
      <c r="BU42" s="86">
        <f>VLOOKUP(BR42,$B$42:$G$64,6,0)</f>
        <v/>
      </c>
      <c r="BV42" s="83">
        <f t="array" ref="BV42">IFERROR(INDEX($B$42:$B$64,MATCH(0,IF(($D$42:$D$64=BV$37)*($C$42:$C$64&gt;=BV$41),COUNTIF(BV$41:BV41,$B$42:$B$64),1),0)),"")</f>
        <v/>
      </c>
      <c r="BW42" s="84">
        <f t="array" ref="BW42">IF(BV41=-1,VLOOKUP(BV42,$B42:$E$68,4,0),SUM(--IF(OFFSET($D$42,,,BV$41,)=BV$37,OFFSET($E$42,,,BV$41,),0))-SUMIF($H$42:$H$67,BV$37,$I$42:$I$67))</f>
        <v/>
      </c>
      <c r="BX42" s="85">
        <f>BW42*BY42</f>
        <v/>
      </c>
      <c r="BY42" s="86">
        <f>VLOOKUP(BV42,$B$42:$G$64,6,0)</f>
        <v/>
      </c>
      <c r="BZ42" s="83">
        <f t="array" ref="BZ42">IFERROR(INDEX($B$42:$B$64,MATCH(0,IF(($D$42:$D$64=BZ$37)*($C$42:$C$64&gt;=BZ$41),COUNTIF(BZ$41:BZ41,$B$42:$B$64),1),0)),"")</f>
        <v/>
      </c>
      <c r="CA42" s="84">
        <f t="array" ref="CA42">IF(BZ41=-1,VLOOKUP(BZ42,$B42:$E$68,4,0),SUM(--IF(OFFSET($D$42,,,BZ$41,)=BZ$37,OFFSET($E$42,,,BZ$41,),0))-SUMIF($H$42:$H$67,BZ$37,$I$42:$I$67))</f>
        <v/>
      </c>
      <c r="CB42" s="85">
        <f>CA42*CC42</f>
        <v/>
      </c>
      <c r="CC42" s="86">
        <f>VLOOKUP(BZ42,$B$42:$G$64,6,0)</f>
        <v/>
      </c>
      <c r="CD42" s="83">
        <f t="array" ref="CD42">IFERROR(INDEX($B$42:$B$64,MATCH(0,IF(($D$42:$D$64=CD$37)*($C$42:$C$64&gt;=CD$41),COUNTIF(CD$41:CD41,$B$42:$B$64),1),0)),"")</f>
        <v/>
      </c>
      <c r="CE42" s="84">
        <f t="array" ref="CE42">IF(CD41=-1,VLOOKUP(CD42,$B42:$E$68,4,0),SUM(--IF(OFFSET($D$42,,,CD$41,)=CD$37,OFFSET($E$42,,,CD$41,),0))-SUMIF($H$42:$H$67,CD$37,$I$42:$I$67))</f>
        <v/>
      </c>
      <c r="CF42" s="85">
        <f>CE42*CG42</f>
        <v/>
      </c>
      <c r="CG42" s="86">
        <f>VLOOKUP(CD42,$B$42:$G$64,6,0)</f>
        <v/>
      </c>
      <c r="CH42" s="83">
        <f t="array" ref="CH42">IFERROR(INDEX($B$42:$B$64,MATCH(0,IF(($D$42:$D$64=CH$37)*($C$42:$C$64&gt;=CH$41),COUNTIF(CH$41:CH41,$B$42:$B$64),1),0)),"")</f>
        <v/>
      </c>
      <c r="CI42" s="84">
        <f t="array" ref="CI42">IF(CH41=-1,VLOOKUP(CH42,$B42:$E$68,4,0),SUM(--IF(OFFSET($D$42,,,CH$41,)=CH$37,OFFSET($E$42,,,CH$41,),0))-SUMIF($H$42:$H$67,CH$37,$I$42:$I$67))</f>
        <v/>
      </c>
      <c r="CJ42" s="85">
        <f>CI42*CK42</f>
        <v/>
      </c>
      <c r="CK42" s="86">
        <f>VLOOKUP(CH42,$B$42:$G$64,6,0)</f>
        <v/>
      </c>
    </row>
    <row r="43" customFormat="1" s="2">
      <c r="A43" s="1" t="n"/>
      <c r="B43" s="87">
        <f>D43&amp;C43</f>
        <v/>
      </c>
      <c r="C43" s="75">
        <f>C42+1</f>
        <v/>
      </c>
      <c r="D43" s="76" t="n">
        <v>101008</v>
      </c>
      <c r="E43" s="123" t="n">
        <v>100</v>
      </c>
      <c r="F43" s="123" t="n">
        <v>650000</v>
      </c>
      <c r="G43" s="124">
        <f>IF(E43=0,0,F43/E43)</f>
        <v/>
      </c>
      <c r="H43" s="76" t="n">
        <v>101008</v>
      </c>
      <c r="I43" s="123" t="n">
        <v>100</v>
      </c>
      <c r="J43" s="125">
        <f>T43</f>
        <v/>
      </c>
      <c r="K43" s="124">
        <f>IF(I43=0,0,J43/I43)</f>
        <v/>
      </c>
      <c r="L43" s="1" t="n"/>
      <c r="M43" s="1" t="n"/>
      <c r="N43" s="1" t="n"/>
      <c r="O43" s="1" t="n"/>
      <c r="P43" s="88">
        <f t="array" ref="P43">SUM(--IF(MMULT(--(ROW(E$40:E42)&gt;=TRANSPOSE(ROW(E$40:E42))),--IF(D$40:D42=H43,E$40:E42,0))&lt;SUMIF(H$41:H43,H43,I$41:I43),1,0))</f>
        <v/>
      </c>
      <c r="Q43" s="89">
        <f t="array" ref="Q43">SUMPRODUCT(--IF(OFFSET(D$40,,,P43+1)=H43,1,0),OFFSET(E$40,,,P43+1),OFFSET(G$40,,,P43+1))-SUMIF(H$41:H42,H43,T$41:T42)</f>
        <v/>
      </c>
      <c r="R43" s="89">
        <f t="array" ref="R43">(SUMIF(H$41:H43,H43,I$41:I43)-SUMPRODUCT(--IF(OFFSET(D$40,,,P43+1)=H43,1,0),OFFSET(E$40,,,P43+1)))*OFFSET(G$40,P43,,,)</f>
        <v/>
      </c>
      <c r="S43" s="89">
        <f>Q43+R43</f>
        <v/>
      </c>
      <c r="T43" s="90">
        <f>IF(SUMIF(H$41:H43,H43,I$41:I43)&gt;SUM(D$41:D43,H43,E$41:E43),MAX(SUMIF(D$41:D43,H43,F$41:F43)-SUMIF(H$41:H42,H43,J$41:J42),0),S43)</f>
        <v/>
      </c>
      <c r="U43" s="1" t="n"/>
      <c r="V43" s="91">
        <f t="array" ref="V43">IFERROR(INDEX($B$42:$B$64,MATCH(0,IF(($D$42:$D$64=V$37)*($C$42:$C$64&gt;=V$41),COUNTIF(V$41:V42,$B$42:$B$64),1),0)),"")</f>
        <v/>
      </c>
      <c r="W43" s="92">
        <f>VLOOKUP(V43,$B42:$E$65,4,0)</f>
        <v/>
      </c>
      <c r="X43" s="93">
        <f>W43*Y43</f>
        <v/>
      </c>
      <c r="Y43" s="94">
        <f>VLOOKUP(V43,$B$42:G72,6,0)</f>
        <v/>
      </c>
      <c r="Z43" s="91">
        <f t="array" ref="Z43">IFERROR(INDEX($B$42:$B$64,MATCH(0,IF(($D$42:$D$64=Z$37)*($C$42:$C$64&gt;=Z$41),COUNTIF(Z$41:Z42,$B$42:$B$64),1),0)),"")</f>
        <v/>
      </c>
      <c r="AA43" s="92">
        <f>VLOOKUP(Z43,$B42:$E$65,4,0)</f>
        <v/>
      </c>
      <c r="AB43" s="93">
        <f>AA43*AC43</f>
        <v/>
      </c>
      <c r="AC43" s="94">
        <f>VLOOKUP(Z43,$B$42:I72,6,0)</f>
        <v/>
      </c>
      <c r="AD43" s="91">
        <f t="array" ref="AD43">IFERROR(INDEX($B$42:$B$64,MATCH(0,IF(($D$42:$D$64=AD$37)*($C$42:$C$64&gt;=AD$41),COUNTIF(AD$41:AD42,$B$42:$B$64),1),0)),"")</f>
        <v/>
      </c>
      <c r="AE43" s="92">
        <f>VLOOKUP(AD43,$B42:$E$65,4,0)</f>
        <v/>
      </c>
      <c r="AF43" s="93">
        <f>AE43*AG43</f>
        <v/>
      </c>
      <c r="AG43" s="94">
        <f>VLOOKUP(AD43,$B$42:M72,6,0)</f>
        <v/>
      </c>
      <c r="AH43" s="91">
        <f t="array" ref="AH43">IFERROR(INDEX($B$42:$B$64,MATCH(0,IF(($D$42:$D$64=AH$37)*($C$42:$C$64&gt;=AH$41),COUNTIF(AH$41:AH42,$B$42:$B$64),1),0)),"")</f>
        <v/>
      </c>
      <c r="AI43" s="92">
        <f>VLOOKUP(AH43,$B42:$E$65,4,0)</f>
        <v/>
      </c>
      <c r="AJ43" s="93">
        <f>AI43*AK43</f>
        <v/>
      </c>
      <c r="AK43" s="94">
        <f>VLOOKUP(AH43,$B$42:Q72,6,0)</f>
        <v/>
      </c>
      <c r="AL43" s="91">
        <f t="array" ref="AL43">IFERROR(INDEX($B$42:$B$64,MATCH(0,IF(($D$42:$D$64=AL$37)*($C$42:$C$64&gt;=AL$41),COUNTIF(AL$41:AL42,$B$42:$B$64),1),0)),"")</f>
        <v/>
      </c>
      <c r="AM43" s="92">
        <f>VLOOKUP(AL43,$B42:$E$65,4,0)</f>
        <v/>
      </c>
      <c r="AN43" s="93">
        <f>AM43*AO43</f>
        <v/>
      </c>
      <c r="AO43" s="94">
        <f>VLOOKUP(AL43,$B$42:U72,6,0)</f>
        <v/>
      </c>
      <c r="AP43" s="91">
        <f t="array" ref="AP43">IFERROR(INDEX($B$42:$B$64,MATCH(0,IF(($D$42:$D$64=AP$37)*($C$42:$C$64&gt;=AP$41),COUNTIF(AP$41:AP42,$B$42:$B$64),1),0)),"")</f>
        <v/>
      </c>
      <c r="AQ43" s="92">
        <f>VLOOKUP(AP43,$B42:$E$65,4,0)</f>
        <v/>
      </c>
      <c r="AR43" s="93">
        <f>AQ43*AS43</f>
        <v/>
      </c>
      <c r="AS43" s="94">
        <f>VLOOKUP(AP43,$B$42:Y72,6,0)</f>
        <v/>
      </c>
      <c r="AT43" s="91">
        <f t="array" ref="AT43">IFERROR(INDEX($B$42:$B$64,MATCH(0,IF(($D$42:$D$64=AT$37)*($C$42:$C$64&gt;=AT$41),COUNTIF(AT$41:AT42,$B$42:$B$64),1),0)),"")</f>
        <v/>
      </c>
      <c r="AU43" s="92">
        <f>VLOOKUP(AT43,$B42:$E$65,4,0)</f>
        <v/>
      </c>
      <c r="AV43" s="93">
        <f>AU43*AW43</f>
        <v/>
      </c>
      <c r="AW43" s="94">
        <f>VLOOKUP(AT43,$B$42:AC72,6,0)</f>
        <v/>
      </c>
      <c r="AX43" s="91">
        <f t="array" ref="AX43">IFERROR(INDEX($B$42:$B$64,MATCH(0,IF(($D$42:$D$64=AX$37)*($C$42:$C$64&gt;=AX$41),COUNTIF(AX$41:AX42,$B$42:$B$64),1),0)),"")</f>
        <v/>
      </c>
      <c r="AY43" s="92">
        <f>VLOOKUP(AX43,$B42:$E$65,4,0)</f>
        <v/>
      </c>
      <c r="AZ43" s="93">
        <f>AY43*BA43</f>
        <v/>
      </c>
      <c r="BA43" s="94">
        <f>VLOOKUP(AX43,$B$42:AG72,6,0)</f>
        <v/>
      </c>
      <c r="BB43" s="91">
        <f t="array" ref="BB43">IFERROR(INDEX($B$42:$B$64,MATCH(0,IF(($D$42:$D$64=BB$37)*($C$42:$C$64&gt;=BB$41),COUNTIF(BB$41:BB42,$B$42:$B$64),1),0)),"")</f>
        <v/>
      </c>
      <c r="BC43" s="92">
        <f>VLOOKUP(BB43,$B42:$E$65,4,0)</f>
        <v/>
      </c>
      <c r="BD43" s="93">
        <f>BC43*BE43</f>
        <v/>
      </c>
      <c r="BE43" s="94">
        <f>VLOOKUP(BB43,$B$42:AK72,6,0)</f>
        <v/>
      </c>
      <c r="BF43" s="91">
        <f t="array" ref="BF43">IFERROR(INDEX($B$42:$B$64,MATCH(0,IF(($D$42:$D$64=BF$37)*($C$42:$C$64&gt;=BF$41),COUNTIF(BF$41:BF42,$B$42:$B$64),1),0)),"")</f>
        <v/>
      </c>
      <c r="BG43" s="92">
        <f>VLOOKUP(BF43,$B42:$E$65,4,0)</f>
        <v/>
      </c>
      <c r="BH43" s="93">
        <f>BG43*BI43</f>
        <v/>
      </c>
      <c r="BI43" s="94">
        <f>VLOOKUP(BF43,$B$42:AO72,6,0)</f>
        <v/>
      </c>
      <c r="BJ43" s="91">
        <f t="array" ref="BJ43">IFERROR(INDEX($B$42:$B$64,MATCH(0,IF(($D$42:$D$64=BJ$37)*($C$42:$C$64&gt;=BJ$41),COUNTIF(BJ$41:BJ42,$B$42:$B$64),1),0)),"")</f>
        <v/>
      </c>
      <c r="BK43" s="92">
        <f>VLOOKUP(BJ43,$B42:$E$65,4,0)</f>
        <v/>
      </c>
      <c r="BL43" s="93">
        <f>BK43*BM43</f>
        <v/>
      </c>
      <c r="BM43" s="94">
        <f>VLOOKUP(BJ43,$B$42:AS72,6,0)</f>
        <v/>
      </c>
      <c r="BN43" s="91">
        <f t="array" ref="BN43">IFERROR(INDEX($B$42:$B$64,MATCH(0,IF(($D$42:$D$64=BN$37)*($C$42:$C$64&gt;=BN$41),COUNTIF(BN$41:BN42,$B$42:$B$64),1),0)),"")</f>
        <v/>
      </c>
      <c r="BO43" s="92">
        <f>VLOOKUP(BN43,$B42:$E$65,4,0)</f>
        <v/>
      </c>
      <c r="BP43" s="93">
        <f>BO43*BQ43</f>
        <v/>
      </c>
      <c r="BQ43" s="94">
        <f>VLOOKUP(BN43,$B$42:AW72,6,0)</f>
        <v/>
      </c>
      <c r="BR43" s="91">
        <f t="array" ref="BR43">IFERROR(INDEX($B$42:$B$64,MATCH(0,IF(($D$42:$D$64=BR$37)*($C$42:$C$64&gt;=BR$41),COUNTIF(BR$41:BR42,$B$42:$B$64),1),0)),"")</f>
        <v/>
      </c>
      <c r="BS43" s="92">
        <f>VLOOKUP(BR43,$B42:$E$65,4,0)</f>
        <v/>
      </c>
      <c r="BT43" s="93">
        <f>BS43*BU43</f>
        <v/>
      </c>
      <c r="BU43" s="94">
        <f>VLOOKUP(BR43,$B$42:BA72,6,0)</f>
        <v/>
      </c>
      <c r="BV43" s="91">
        <f t="array" ref="BV43">IFERROR(INDEX($B$42:$B$64,MATCH(0,IF(($D$42:$D$64=BV$37)*($C$42:$C$64&gt;=BV$41),COUNTIF(BV$41:BV42,$B$42:$B$64),1),0)),"")</f>
        <v/>
      </c>
      <c r="BW43" s="92">
        <f>VLOOKUP(BV43,$B42:$E$65,4,0)</f>
        <v/>
      </c>
      <c r="BX43" s="93">
        <f>BW43*BY43</f>
        <v/>
      </c>
      <c r="BY43" s="94">
        <f>VLOOKUP(BV43,$B$42:BE72,6,0)</f>
        <v/>
      </c>
      <c r="BZ43" s="91">
        <f t="array" ref="BZ43">IFERROR(INDEX($B$42:$B$64,MATCH(0,IF(($D$42:$D$64=BZ$37)*($C$42:$C$64&gt;=BZ$41),COUNTIF(BZ$41:BZ42,$B$42:$B$64),1),0)),"")</f>
        <v/>
      </c>
      <c r="CA43" s="92">
        <f>VLOOKUP(BZ43,$B42:$E$65,4,0)</f>
        <v/>
      </c>
      <c r="CB43" s="93">
        <f>CA43*CC43</f>
        <v/>
      </c>
      <c r="CC43" s="94">
        <f>VLOOKUP(BZ43,$B$42:BI72,6,0)</f>
        <v/>
      </c>
      <c r="CD43" s="91">
        <f t="array" ref="CD43">IFERROR(INDEX($B$42:$B$64,MATCH(0,IF(($D$42:$D$64=CD$37)*($C$42:$C$64&gt;=CD$41),COUNTIF(CD$41:CD42,$B$42:$B$64),1),0)),"")</f>
        <v/>
      </c>
      <c r="CE43" s="92">
        <f>VLOOKUP(CD43,$B42:$E$65,4,0)</f>
        <v/>
      </c>
      <c r="CF43" s="93">
        <f>CE43*CG43</f>
        <v/>
      </c>
      <c r="CG43" s="94">
        <f>VLOOKUP(CD43,$B$42:BM72,6,0)</f>
        <v/>
      </c>
      <c r="CH43" s="91">
        <f t="array" ref="CH43">IFERROR(INDEX($B$42:$B$64,MATCH(0,IF(($D$42:$D$64=CH$37)*($C$42:$C$64&gt;=CH$41),COUNTIF(CH$41:CH42,$B$42:$B$64),1),0)),"")</f>
        <v/>
      </c>
      <c r="CI43" s="92">
        <f>VLOOKUP(CH43,$B42:$E$65,4,0)</f>
        <v/>
      </c>
      <c r="CJ43" s="93">
        <f>CI43*CK43</f>
        <v/>
      </c>
      <c r="CK43" s="94">
        <f>VLOOKUP(CH43,$B$42:BQ72,6,0)</f>
        <v/>
      </c>
    </row>
    <row r="44" customFormat="1" s="2">
      <c r="A44" s="1" t="n"/>
      <c r="B44" s="87">
        <f>D44&amp;C44</f>
        <v/>
      </c>
      <c r="C44" s="75">
        <f>C43+1</f>
        <v/>
      </c>
      <c r="D44" s="76" t="n">
        <v>101009</v>
      </c>
      <c r="E44" s="123" t="n">
        <v>100</v>
      </c>
      <c r="F44" s="123" t="n">
        <v>125000</v>
      </c>
      <c r="G44" s="124">
        <f>IF(E44=0,0,F44/E44)</f>
        <v/>
      </c>
      <c r="H44" s="76" t="n">
        <v>101009</v>
      </c>
      <c r="I44" s="123" t="n">
        <v>100</v>
      </c>
      <c r="J44" s="125">
        <f>T44</f>
        <v/>
      </c>
      <c r="K44" s="124">
        <f>IF(I44=0,0,J44/I44)</f>
        <v/>
      </c>
      <c r="L44" s="1" t="n"/>
      <c r="M44" s="1" t="n"/>
      <c r="N44" s="1" t="n"/>
      <c r="O44" s="1" t="n"/>
      <c r="P44" s="88">
        <f t="array" ref="P44">SUM(--IF(MMULT(--(ROW(E$40:E43)&gt;=TRANSPOSE(ROW(E$40:E43))),--IF(D$40:D43=H44,E$40:E43,0))&lt;SUMIF(H$41:H44,H44,I$41:I44),1,0))</f>
        <v/>
      </c>
      <c r="Q44" s="89">
        <f t="array" ref="Q44">SUMPRODUCT(--IF(OFFSET(D$40,,,P44+1)=H44,1,0),OFFSET(E$40,,,P44+1),OFFSET(G$40,,,P44+1))-SUMIF(H$41:H43,H44,T$41:T43)</f>
        <v/>
      </c>
      <c r="R44" s="89">
        <f t="array" ref="R44">(SUMIF(H$41:H44,H44,I$41:I44)-SUMPRODUCT(--IF(OFFSET(D$40,,,P44+1)=H44,1,0),OFFSET(E$40,,,P44+1)))*OFFSET(G$40,P44,,,)</f>
        <v/>
      </c>
      <c r="S44" s="89">
        <f>Q44+R44</f>
        <v/>
      </c>
      <c r="T44" s="90">
        <f>IF(SUMIF(H$41:H44,H44,I$41:I44)&gt;SUM(D$41:D44,H44,E$41:E44),MAX(SUMIF(D$41:D44,H44,F$41:F44)-SUMIF(H$41:H43,H44,J$41:J43),0),S44)</f>
        <v/>
      </c>
      <c r="U44" s="1" t="n"/>
      <c r="V44" s="91">
        <f t="array" ref="V44">IFERROR(INDEX($B$42:$B$64,MATCH(0,IF(($D$42:$D$64=V$37)*($C$42:$C$64&gt;=V$41),COUNTIF(V$41:V43,$B$42:$B$64),1),0)),"")</f>
        <v/>
      </c>
      <c r="W44" s="92">
        <f>VLOOKUP(V44,$B43:$E$65,4,0)</f>
        <v/>
      </c>
      <c r="X44" s="93">
        <f>W44*Y44</f>
        <v/>
      </c>
      <c r="Y44" s="94">
        <f>VLOOKUP(V44,$B$42:G72,6,0)</f>
        <v/>
      </c>
      <c r="Z44" s="91">
        <f t="array" ref="Z44">IFERROR(INDEX($B$42:$B$64,MATCH(0,IF(($D$42:$D$64=Z$37)*($C$42:$C$64&gt;=Z$41),COUNTIF(Z$41:Z43,$B$42:$B$64),1),0)),"")</f>
        <v/>
      </c>
      <c r="AA44" s="92">
        <f>VLOOKUP(Z44,$B43:$E$65,4,0)</f>
        <v/>
      </c>
      <c r="AB44" s="93">
        <f>AA44*AC44</f>
        <v/>
      </c>
      <c r="AC44" s="94">
        <f>VLOOKUP(Z44,$B$42:I72,6,0)</f>
        <v/>
      </c>
      <c r="AD44" s="91">
        <f t="array" ref="AD44">IFERROR(INDEX($B$42:$B$64,MATCH(0,IF(($D$42:$D$64=AD$37)*($C$42:$C$64&gt;=AD$41),COUNTIF(AD$41:AD43,$B$42:$B$64),1),0)),"")</f>
        <v/>
      </c>
      <c r="AE44" s="92">
        <f>VLOOKUP(AD44,$B43:$E$65,4,0)</f>
        <v/>
      </c>
      <c r="AF44" s="93">
        <f>AE44*AG44</f>
        <v/>
      </c>
      <c r="AG44" s="94">
        <f>VLOOKUP(AD44,$B$42:M72,6,0)</f>
        <v/>
      </c>
      <c r="AH44" s="91">
        <f t="array" ref="AH44">IFERROR(INDEX($B$42:$B$64,MATCH(0,IF(($D$42:$D$64=AH$37)*($C$42:$C$64&gt;=AH$41),COUNTIF(AH$41:AH43,$B$42:$B$64),1),0)),"")</f>
        <v/>
      </c>
      <c r="AI44" s="92">
        <f>VLOOKUP(AH44,$B43:$E$65,4,0)</f>
        <v/>
      </c>
      <c r="AJ44" s="93">
        <f>AI44*AK44</f>
        <v/>
      </c>
      <c r="AK44" s="94">
        <f>VLOOKUP(AH44,$B$42:Q72,6,0)</f>
        <v/>
      </c>
      <c r="AL44" s="91">
        <f t="array" ref="AL44">IFERROR(INDEX($B$42:$B$64,MATCH(0,IF(($D$42:$D$64=AL$37)*($C$42:$C$64&gt;=AL$41),COUNTIF(AL$41:AL43,$B$42:$B$64),1),0)),"")</f>
        <v/>
      </c>
      <c r="AM44" s="92">
        <f>VLOOKUP(AL44,$B43:$E$65,4,0)</f>
        <v/>
      </c>
      <c r="AN44" s="93">
        <f>AM44*AO44</f>
        <v/>
      </c>
      <c r="AO44" s="94">
        <f>VLOOKUP(AL44,$B$42:U72,6,0)</f>
        <v/>
      </c>
      <c r="AP44" s="91">
        <f t="array" ref="AP44">IFERROR(INDEX($B$42:$B$64,MATCH(0,IF(($D$42:$D$64=AP$37)*($C$42:$C$64&gt;=AP$41),COUNTIF(AP$41:AP43,$B$42:$B$64),1),0)),"")</f>
        <v/>
      </c>
      <c r="AQ44" s="92">
        <f>VLOOKUP(AP44,$B43:$E$65,4,0)</f>
        <v/>
      </c>
      <c r="AR44" s="93">
        <f>AQ44*AS44</f>
        <v/>
      </c>
      <c r="AS44" s="94">
        <f>VLOOKUP(AP44,$B$42:Y72,6,0)</f>
        <v/>
      </c>
      <c r="AT44" s="91">
        <f t="array" ref="AT44">IFERROR(INDEX($B$42:$B$64,MATCH(0,IF(($D$42:$D$64=AT$37)*($C$42:$C$64&gt;=AT$41),COUNTIF(AT$41:AT43,$B$42:$B$64),1),0)),"")</f>
        <v/>
      </c>
      <c r="AU44" s="92">
        <f>VLOOKUP(AT44,$B43:$E$65,4,0)</f>
        <v/>
      </c>
      <c r="AV44" s="93">
        <f>AU44*AW44</f>
        <v/>
      </c>
      <c r="AW44" s="94">
        <f>VLOOKUP(AT44,$B$42:AC72,6,0)</f>
        <v/>
      </c>
      <c r="AX44" s="91">
        <f t="array" ref="AX44">IFERROR(INDEX($B$42:$B$64,MATCH(0,IF(($D$42:$D$64=AX$37)*($C$42:$C$64&gt;=AX$41),COUNTIF(AX$41:AX43,$B$42:$B$64),1),0)),"")</f>
        <v/>
      </c>
      <c r="AY44" s="92">
        <f>VLOOKUP(AX44,$B43:$E$65,4,0)</f>
        <v/>
      </c>
      <c r="AZ44" s="93">
        <f>AY44*BA44</f>
        <v/>
      </c>
      <c r="BA44" s="94">
        <f>VLOOKUP(AX44,$B$42:AG72,6,0)</f>
        <v/>
      </c>
      <c r="BB44" s="91">
        <f t="array" ref="BB44">IFERROR(INDEX($B$42:$B$64,MATCH(0,IF(($D$42:$D$64=BB$37)*($C$42:$C$64&gt;=BB$41),COUNTIF(BB$41:BB43,$B$42:$B$64),1),0)),"")</f>
        <v/>
      </c>
      <c r="BC44" s="92">
        <f>VLOOKUP(BB44,$B43:$E$65,4,0)</f>
        <v/>
      </c>
      <c r="BD44" s="93">
        <f>BC44*BE44</f>
        <v/>
      </c>
      <c r="BE44" s="94">
        <f>VLOOKUP(BB44,$B$42:AK72,6,0)</f>
        <v/>
      </c>
      <c r="BF44" s="91">
        <f t="array" ref="BF44">IFERROR(INDEX($B$42:$B$64,MATCH(0,IF(($D$42:$D$64=BF$37)*($C$42:$C$64&gt;=BF$41),COUNTIF(BF$41:BF43,$B$42:$B$64),1),0)),"")</f>
        <v/>
      </c>
      <c r="BG44" s="92">
        <f>VLOOKUP(BF44,$B43:$E$65,4,0)</f>
        <v/>
      </c>
      <c r="BH44" s="93">
        <f>BG44*BI44</f>
        <v/>
      </c>
      <c r="BI44" s="94">
        <f>VLOOKUP(BF44,$B$42:AO72,6,0)</f>
        <v/>
      </c>
      <c r="BJ44" s="91">
        <f t="array" ref="BJ44">IFERROR(INDEX($B$42:$B$64,MATCH(0,IF(($D$42:$D$64=BJ$37)*($C$42:$C$64&gt;=BJ$41),COUNTIF(BJ$41:BJ43,$B$42:$B$64),1),0)),"")</f>
        <v/>
      </c>
      <c r="BK44" s="92">
        <f>VLOOKUP(BJ44,$B43:$E$65,4,0)</f>
        <v/>
      </c>
      <c r="BL44" s="93">
        <f>BK44*BM44</f>
        <v/>
      </c>
      <c r="BM44" s="94">
        <f>VLOOKUP(BJ44,$B$42:AS72,6,0)</f>
        <v/>
      </c>
      <c r="BN44" s="91">
        <f t="array" ref="BN44">IFERROR(INDEX($B$42:$B$64,MATCH(0,IF(($D$42:$D$64=BN$37)*($C$42:$C$64&gt;=BN$41),COUNTIF(BN$41:BN43,$B$42:$B$64),1),0)),"")</f>
        <v/>
      </c>
      <c r="BO44" s="92">
        <f>VLOOKUP(BN44,$B43:$E$65,4,0)</f>
        <v/>
      </c>
      <c r="BP44" s="93">
        <f>BO44*BQ44</f>
        <v/>
      </c>
      <c r="BQ44" s="94">
        <f>VLOOKUP(BN44,$B$42:AW72,6,0)</f>
        <v/>
      </c>
      <c r="BR44" s="91">
        <f t="array" ref="BR44">IFERROR(INDEX($B$42:$B$64,MATCH(0,IF(($D$42:$D$64=BR$37)*($C$42:$C$64&gt;=BR$41),COUNTIF(BR$41:BR43,$B$42:$B$64),1),0)),"")</f>
        <v/>
      </c>
      <c r="BS44" s="92">
        <f>VLOOKUP(BR44,$B43:$E$65,4,0)</f>
        <v/>
      </c>
      <c r="BT44" s="93">
        <f>BS44*BU44</f>
        <v/>
      </c>
      <c r="BU44" s="94">
        <f>VLOOKUP(BR44,$B$42:BA72,6,0)</f>
        <v/>
      </c>
      <c r="BV44" s="91">
        <f t="array" ref="BV44">IFERROR(INDEX($B$42:$B$64,MATCH(0,IF(($D$42:$D$64=BV$37)*($C$42:$C$64&gt;=BV$41),COUNTIF(BV$41:BV43,$B$42:$B$64),1),0)),"")</f>
        <v/>
      </c>
      <c r="BW44" s="92">
        <f>VLOOKUP(BV44,$B43:$E$65,4,0)</f>
        <v/>
      </c>
      <c r="BX44" s="93">
        <f>BW44*BY44</f>
        <v/>
      </c>
      <c r="BY44" s="94">
        <f>VLOOKUP(BV44,$B$42:BE72,6,0)</f>
        <v/>
      </c>
      <c r="BZ44" s="91">
        <f t="array" ref="BZ44">IFERROR(INDEX($B$42:$B$64,MATCH(0,IF(($D$42:$D$64=BZ$37)*($C$42:$C$64&gt;=BZ$41),COUNTIF(BZ$41:BZ43,$B$42:$B$64),1),0)),"")</f>
        <v/>
      </c>
      <c r="CA44" s="92">
        <f>VLOOKUP(BZ44,$B43:$E$65,4,0)</f>
        <v/>
      </c>
      <c r="CB44" s="93">
        <f>CA44*CC44</f>
        <v/>
      </c>
      <c r="CC44" s="94">
        <f>VLOOKUP(BZ44,$B$42:BI72,6,0)</f>
        <v/>
      </c>
      <c r="CD44" s="91">
        <f t="array" ref="CD44">IFERROR(INDEX($B$42:$B$64,MATCH(0,IF(($D$42:$D$64=CD$37)*($C$42:$C$64&gt;=CD$41),COUNTIF(CD$41:CD43,$B$42:$B$64),1),0)),"")</f>
        <v/>
      </c>
      <c r="CE44" s="92">
        <f>VLOOKUP(CD44,$B43:$E$65,4,0)</f>
        <v/>
      </c>
      <c r="CF44" s="93">
        <f>CE44*CG44</f>
        <v/>
      </c>
      <c r="CG44" s="94">
        <f>VLOOKUP(CD44,$B$42:BM72,6,0)</f>
        <v/>
      </c>
      <c r="CH44" s="91">
        <f t="array" ref="CH44">IFERROR(INDEX($B$42:$B$64,MATCH(0,IF(($D$42:$D$64=CH$37)*($C$42:$C$64&gt;=CH$41),COUNTIF(CH$41:CH43,$B$42:$B$64),1),0)),"")</f>
        <v/>
      </c>
      <c r="CI44" s="92">
        <f>VLOOKUP(CH44,$B43:$E$65,4,0)</f>
        <v/>
      </c>
      <c r="CJ44" s="93">
        <f>CI44*CK44</f>
        <v/>
      </c>
      <c r="CK44" s="94">
        <f>VLOOKUP(CH44,$B$42:BQ72,6,0)</f>
        <v/>
      </c>
    </row>
    <row r="45" customFormat="1" s="2">
      <c r="A45" s="1" t="n"/>
      <c r="B45" s="87">
        <f>D45&amp;C45</f>
        <v/>
      </c>
      <c r="C45" s="75">
        <f>C44+1</f>
        <v/>
      </c>
      <c r="D45" s="76" t="n">
        <v>101020</v>
      </c>
      <c r="E45" s="123" t="n">
        <v>3</v>
      </c>
      <c r="F45" s="123" t="n">
        <v>645000</v>
      </c>
      <c r="G45" s="124">
        <f>IF(E45=0,0,F45/E45)</f>
        <v/>
      </c>
      <c r="H45" s="76" t="n">
        <v>101044</v>
      </c>
      <c r="I45" s="123" t="n">
        <v>2</v>
      </c>
      <c r="J45" s="125">
        <f>T45</f>
        <v/>
      </c>
      <c r="K45" s="124">
        <f>IF(I45=0,0,J45/I45)</f>
        <v/>
      </c>
      <c r="L45" s="1" t="n"/>
      <c r="M45" s="1" t="n"/>
      <c r="N45" s="1" t="n"/>
      <c r="O45" s="1" t="n"/>
      <c r="P45" s="88">
        <f t="array" ref="P45">SUM(--IF(MMULT(--(ROW(E$40:E44)&gt;=TRANSPOSE(ROW(E$40:E44))),--IF(D$40:D44=H45,E$40:E44,0))&lt;SUMIF(H$41:H45,H45,I$41:I45),1,0))</f>
        <v/>
      </c>
      <c r="Q45" s="89">
        <f t="array" ref="Q45">SUMPRODUCT(--IF(OFFSET(D$40,,,P45+1)=H45,1,0),OFFSET(E$40,,,P45+1),OFFSET(G$40,,,P45+1))-SUMIF(H$41:H44,H45,T$41:T44)</f>
        <v/>
      </c>
      <c r="R45" s="89">
        <f t="array" ref="R45">(SUMIF(H$41:H45,H45,I$41:I45)-SUMPRODUCT(--IF(OFFSET(D$40,,,P45+1)=H45,1,0),OFFSET(E$40,,,P45+1)))*OFFSET(G$40,P45,,,)</f>
        <v/>
      </c>
      <c r="S45" s="89">
        <f>Q45+R45</f>
        <v/>
      </c>
      <c r="T45" s="90">
        <f>IF(SUMIF(H$41:H45,H45,I$41:I45)&gt;SUM(D$41:D45,H45,E$41:E45),MAX(SUMIF(D$41:D45,H45,F$41:F45)-SUMIF(H$41:H44,H45,J$41:J44),0),S45)</f>
        <v/>
      </c>
      <c r="U45" s="1" t="n"/>
      <c r="V45" s="91">
        <f t="array" ref="V45">IFERROR(INDEX($B$42:$B$64,MATCH(0,IF(($D$42:$D$64=V$37)*($C$42:$C$64&gt;=V$41),COUNTIF(V$41:V44,$B$42:$B$64),1),0)),"")</f>
        <v/>
      </c>
      <c r="W45" s="92">
        <f>VLOOKUP(V45,$B44:$E$65,4,0)</f>
        <v/>
      </c>
      <c r="X45" s="93">
        <f>W45*Y45</f>
        <v/>
      </c>
      <c r="Y45" s="94">
        <f>VLOOKUP(V45,$B$42:G72,6,0)</f>
        <v/>
      </c>
      <c r="Z45" s="91">
        <f t="array" ref="Z45">IFERROR(INDEX($B$42:$B$64,MATCH(0,IF(($D$42:$D$64=Z$37)*($C$42:$C$64&gt;=Z$41),COUNTIF(Z$41:Z44,$B$42:$B$64),1),0)),"")</f>
        <v/>
      </c>
      <c r="AA45" s="92">
        <f>VLOOKUP(Z45,$B44:$E$65,4,0)</f>
        <v/>
      </c>
      <c r="AB45" s="93">
        <f>AA45*AC45</f>
        <v/>
      </c>
      <c r="AC45" s="94">
        <f>VLOOKUP(Z45,$B$42:I72,6,0)</f>
        <v/>
      </c>
      <c r="AD45" s="91">
        <f t="array" ref="AD45">IFERROR(INDEX($B$42:$B$64,MATCH(0,IF(($D$42:$D$64=AD$37)*($C$42:$C$64&gt;=AD$41),COUNTIF(AD$41:AD44,$B$42:$B$64),1),0)),"")</f>
        <v/>
      </c>
      <c r="AE45" s="92">
        <f>VLOOKUP(AD45,$B44:$E$65,4,0)</f>
        <v/>
      </c>
      <c r="AF45" s="93">
        <f>AE45*AG45</f>
        <v/>
      </c>
      <c r="AG45" s="94">
        <f>VLOOKUP(AD45,$B$42:M72,6,0)</f>
        <v/>
      </c>
      <c r="AH45" s="91">
        <f t="array" ref="AH45">IFERROR(INDEX($B$42:$B$64,MATCH(0,IF(($D$42:$D$64=AH$37)*($C$42:$C$64&gt;=AH$41),COUNTIF(AH$41:AH44,$B$42:$B$64),1),0)),"")</f>
        <v/>
      </c>
      <c r="AI45" s="92">
        <f>VLOOKUP(AH45,$B44:$E$65,4,0)</f>
        <v/>
      </c>
      <c r="AJ45" s="93">
        <f>AI45*AK45</f>
        <v/>
      </c>
      <c r="AK45" s="94">
        <f>VLOOKUP(AH45,$B$42:Q72,6,0)</f>
        <v/>
      </c>
      <c r="AL45" s="91">
        <f t="array" ref="AL45">IFERROR(INDEX($B$42:$B$64,MATCH(0,IF(($D$42:$D$64=AL$37)*($C$42:$C$64&gt;=AL$41),COUNTIF(AL$41:AL44,$B$42:$B$64),1),0)),"")</f>
        <v/>
      </c>
      <c r="AM45" s="92">
        <f>VLOOKUP(AL45,$B44:$E$65,4,0)</f>
        <v/>
      </c>
      <c r="AN45" s="93">
        <f>AM45*AO45</f>
        <v/>
      </c>
      <c r="AO45" s="94">
        <f>VLOOKUP(AL45,$B$42:U72,6,0)</f>
        <v/>
      </c>
      <c r="AP45" s="91">
        <f t="array" ref="AP45">IFERROR(INDEX($B$42:$B$64,MATCH(0,IF(($D$42:$D$64=AP$37)*($C$42:$C$64&gt;=AP$41),COUNTIF(AP$41:AP44,$B$42:$B$64),1),0)),"")</f>
        <v/>
      </c>
      <c r="AQ45" s="92">
        <f>VLOOKUP(AP45,$B44:$E$65,4,0)</f>
        <v/>
      </c>
      <c r="AR45" s="93">
        <f>AQ45*AS45</f>
        <v/>
      </c>
      <c r="AS45" s="94">
        <f>VLOOKUP(AP45,$B$42:Y72,6,0)</f>
        <v/>
      </c>
      <c r="AT45" s="91">
        <f t="array" ref="AT45">IFERROR(INDEX($B$42:$B$64,MATCH(0,IF(($D$42:$D$64=AT$37)*($C$42:$C$64&gt;=AT$41),COUNTIF(AT$41:AT44,$B$42:$B$64),1),0)),"")</f>
        <v/>
      </c>
      <c r="AU45" s="92">
        <f>VLOOKUP(AT45,$B44:$E$65,4,0)</f>
        <v/>
      </c>
      <c r="AV45" s="93">
        <f>AU45*AW45</f>
        <v/>
      </c>
      <c r="AW45" s="94">
        <f>VLOOKUP(AT45,$B$42:AC72,6,0)</f>
        <v/>
      </c>
      <c r="AX45" s="91">
        <f t="array" ref="AX45">IFERROR(INDEX($B$42:$B$64,MATCH(0,IF(($D$42:$D$64=AX$37)*($C$42:$C$64&gt;=AX$41),COUNTIF(AX$41:AX44,$B$42:$B$64),1),0)),"")</f>
        <v/>
      </c>
      <c r="AY45" s="92">
        <f>VLOOKUP(AX45,$B44:$E$65,4,0)</f>
        <v/>
      </c>
      <c r="AZ45" s="93">
        <f>AY45*BA45</f>
        <v/>
      </c>
      <c r="BA45" s="94">
        <f>VLOOKUP(AX45,$B$42:AG72,6,0)</f>
        <v/>
      </c>
      <c r="BB45" s="91">
        <f t="array" ref="BB45">IFERROR(INDEX($B$42:$B$64,MATCH(0,IF(($D$42:$D$64=BB$37)*($C$42:$C$64&gt;=BB$41),COUNTIF(BB$41:BB44,$B$42:$B$64),1),0)),"")</f>
        <v/>
      </c>
      <c r="BC45" s="92">
        <f>VLOOKUP(BB45,$B44:$E$65,4,0)</f>
        <v/>
      </c>
      <c r="BD45" s="93">
        <f>BC45*BE45</f>
        <v/>
      </c>
      <c r="BE45" s="94">
        <f>VLOOKUP(BB45,$B$42:AK72,6,0)</f>
        <v/>
      </c>
      <c r="BF45" s="91">
        <f t="array" ref="BF45">IFERROR(INDEX($B$42:$B$64,MATCH(0,IF(($D$42:$D$64=BF$37)*($C$42:$C$64&gt;=BF$41),COUNTIF(BF$41:BF44,$B$42:$B$64),1),0)),"")</f>
        <v/>
      </c>
      <c r="BG45" s="92">
        <f>VLOOKUP(BF45,$B44:$E$65,4,0)</f>
        <v/>
      </c>
      <c r="BH45" s="93">
        <f>BG45*BI45</f>
        <v/>
      </c>
      <c r="BI45" s="94">
        <f>VLOOKUP(BF45,$B$42:AO72,6,0)</f>
        <v/>
      </c>
      <c r="BJ45" s="91">
        <f t="array" ref="BJ45">IFERROR(INDEX($B$42:$B$64,MATCH(0,IF(($D$42:$D$64=BJ$37)*($C$42:$C$64&gt;=BJ$41),COUNTIF(BJ$41:BJ44,$B$42:$B$64),1),0)),"")</f>
        <v/>
      </c>
      <c r="BK45" s="92">
        <f>VLOOKUP(BJ45,$B44:$E$65,4,0)</f>
        <v/>
      </c>
      <c r="BL45" s="93">
        <f>BK45*BM45</f>
        <v/>
      </c>
      <c r="BM45" s="94">
        <f>VLOOKUP(BJ45,$B$42:AS72,6,0)</f>
        <v/>
      </c>
      <c r="BN45" s="91">
        <f t="array" ref="BN45">IFERROR(INDEX($B$42:$B$64,MATCH(0,IF(($D$42:$D$64=BN$37)*($C$42:$C$64&gt;=BN$41),COUNTIF(BN$41:BN44,$B$42:$B$64),1),0)),"")</f>
        <v/>
      </c>
      <c r="BO45" s="92">
        <f>VLOOKUP(BN45,$B44:$E$65,4,0)</f>
        <v/>
      </c>
      <c r="BP45" s="93">
        <f>BO45*BQ45</f>
        <v/>
      </c>
      <c r="BQ45" s="94">
        <f>VLOOKUP(BN45,$B$42:AW72,6,0)</f>
        <v/>
      </c>
      <c r="BR45" s="91">
        <f t="array" ref="BR45">IFERROR(INDEX($B$42:$B$64,MATCH(0,IF(($D$42:$D$64=BR$37)*($C$42:$C$64&gt;=BR$41),COUNTIF(BR$41:BR44,$B$42:$B$64),1),0)),"")</f>
        <v/>
      </c>
      <c r="BS45" s="92">
        <f>VLOOKUP(BR45,$B44:$E$65,4,0)</f>
        <v/>
      </c>
      <c r="BT45" s="93">
        <f>BS45*BU45</f>
        <v/>
      </c>
      <c r="BU45" s="94">
        <f>VLOOKUP(BR45,$B$42:BA72,6,0)</f>
        <v/>
      </c>
      <c r="BV45" s="91">
        <f t="array" ref="BV45">IFERROR(INDEX($B$42:$B$64,MATCH(0,IF(($D$42:$D$64=BV$37)*($C$42:$C$64&gt;=BV$41),COUNTIF(BV$41:BV44,$B$42:$B$64),1),0)),"")</f>
        <v/>
      </c>
      <c r="BW45" s="92">
        <f>VLOOKUP(BV45,$B44:$E$65,4,0)</f>
        <v/>
      </c>
      <c r="BX45" s="93">
        <f>BW45*BY45</f>
        <v/>
      </c>
      <c r="BY45" s="94">
        <f>VLOOKUP(BV45,$B$42:BE72,6,0)</f>
        <v/>
      </c>
      <c r="BZ45" s="91">
        <f t="array" ref="BZ45">IFERROR(INDEX($B$42:$B$64,MATCH(0,IF(($D$42:$D$64=BZ$37)*($C$42:$C$64&gt;=BZ$41),COUNTIF(BZ$41:BZ44,$B$42:$B$64),1),0)),"")</f>
        <v/>
      </c>
      <c r="CA45" s="92">
        <f>VLOOKUP(BZ45,$B44:$E$65,4,0)</f>
        <v/>
      </c>
      <c r="CB45" s="93">
        <f>CA45*CC45</f>
        <v/>
      </c>
      <c r="CC45" s="94">
        <f>VLOOKUP(BZ45,$B$42:BI72,6,0)</f>
        <v/>
      </c>
      <c r="CD45" s="91">
        <f t="array" ref="CD45">IFERROR(INDEX($B$42:$B$64,MATCH(0,IF(($D$42:$D$64=CD$37)*($C$42:$C$64&gt;=CD$41),COUNTIF(CD$41:CD44,$B$42:$B$64),1),0)),"")</f>
        <v/>
      </c>
      <c r="CE45" s="92">
        <f>VLOOKUP(CD45,$B44:$E$65,4,0)</f>
        <v/>
      </c>
      <c r="CF45" s="93">
        <f>CE45*CG45</f>
        <v/>
      </c>
      <c r="CG45" s="94">
        <f>VLOOKUP(CD45,$B$42:BM72,6,0)</f>
        <v/>
      </c>
      <c r="CH45" s="91">
        <f t="array" ref="CH45">IFERROR(INDEX($B$42:$B$64,MATCH(0,IF(($D$42:$D$64=CH$37)*($C$42:$C$64&gt;=CH$41),COUNTIF(CH$41:CH44,$B$42:$B$64),1),0)),"")</f>
        <v/>
      </c>
      <c r="CI45" s="92">
        <f>VLOOKUP(CH45,$B44:$E$65,4,0)</f>
        <v/>
      </c>
      <c r="CJ45" s="93">
        <f>CI45*CK45</f>
        <v/>
      </c>
      <c r="CK45" s="94">
        <f>VLOOKUP(CH45,$B$42:BQ72,6,0)</f>
        <v/>
      </c>
    </row>
    <row r="46" customFormat="1" s="2">
      <c r="A46" s="1" t="n"/>
      <c r="B46" s="87">
        <f>D46&amp;C46</f>
        <v/>
      </c>
      <c r="C46" s="75">
        <f>C45+1</f>
        <v/>
      </c>
      <c r="D46" s="76" t="n">
        <v>101027</v>
      </c>
      <c r="E46" s="123" t="n">
        <v>5</v>
      </c>
      <c r="F46" s="123" t="n">
        <v>310000</v>
      </c>
      <c r="G46" s="124">
        <f>IF(E46=0,0,F46/E46)</f>
        <v/>
      </c>
      <c r="H46" s="76" t="n">
        <v>101070</v>
      </c>
      <c r="I46" s="123" t="n">
        <v>100</v>
      </c>
      <c r="J46" s="125">
        <f>T46</f>
        <v/>
      </c>
      <c r="K46" s="124">
        <f>IF(I46=0,0,J46/I46)</f>
        <v/>
      </c>
      <c r="L46" s="1" t="n"/>
      <c r="M46" s="1" t="n"/>
      <c r="N46" s="1" t="n"/>
      <c r="O46" s="1" t="n"/>
      <c r="P46" s="88">
        <f t="array" ref="P46">SUM(--IF(MMULT(--(ROW(E$40:E45)&gt;=TRANSPOSE(ROW(E$40:E45))),--IF(D$40:D45=H46,E$40:E45,0))&lt;SUMIF(H$41:H46,H46,I$41:I46),1,0))</f>
        <v/>
      </c>
      <c r="Q46" s="89">
        <f t="array" ref="Q46">SUMPRODUCT(--IF(OFFSET(D$40,,,P46+1)=H46,1,0),OFFSET(E$40,,,P46+1),OFFSET(G$40,,,P46+1))-SUMIF(H$41:H45,H46,T$41:T45)</f>
        <v/>
      </c>
      <c r="R46" s="89">
        <f t="array" ref="R46">(SUMIF(H$41:H46,H46,I$41:I46)-SUMPRODUCT(--IF(OFFSET(D$40,,,P46+1)=H46,1,0),OFFSET(E$40,,,P46+1)))*OFFSET(G$40,P46,,,)</f>
        <v/>
      </c>
      <c r="S46" s="89">
        <f>Q46+R46</f>
        <v/>
      </c>
      <c r="T46" s="90">
        <f>IF(SUMIF(H$41:H46,H46,I$41:I46)&gt;SUM(D$41:D46,H46,E$41:E46),MAX(SUMIF(D$41:D46,H46,F$41:F46)-SUMIF(H$41:H45,H46,J$41:J45),0),S46)</f>
        <v/>
      </c>
      <c r="U46" s="1" t="n"/>
      <c r="V46" s="91">
        <f t="array" ref="V46">IFERROR(INDEX($B$42:$B$64,MATCH(0,IF(($D$42:$D$64=V$37)*($C$42:$C$64&gt;=V$41),COUNTIF(V$41:V45,$B$42:$B$64),1),0)),"")</f>
        <v/>
      </c>
      <c r="W46" s="92">
        <f>VLOOKUP(V46,$B45:$E$65,4,0)</f>
        <v/>
      </c>
      <c r="X46" s="93">
        <f>W46*Y46</f>
        <v/>
      </c>
      <c r="Y46" s="94">
        <f>VLOOKUP(V46,$B$42:G72,6,0)</f>
        <v/>
      </c>
      <c r="Z46" s="91">
        <f t="array" ref="Z46">IFERROR(INDEX($B$42:$B$64,MATCH(0,IF(($D$42:$D$64=Z$37)*($C$42:$C$64&gt;=Z$41),COUNTIF(Z$41:Z45,$B$42:$B$64),1),0)),"")</f>
        <v/>
      </c>
      <c r="AA46" s="92">
        <f>VLOOKUP(Z46,$B45:$E$65,4,0)</f>
        <v/>
      </c>
      <c r="AB46" s="93">
        <f>AA46*AC46</f>
        <v/>
      </c>
      <c r="AC46" s="94">
        <f>VLOOKUP(Z46,$B$42:I72,6,0)</f>
        <v/>
      </c>
      <c r="AD46" s="91">
        <f t="array" ref="AD46">IFERROR(INDEX($B$42:$B$64,MATCH(0,IF(($D$42:$D$64=AD$37)*($C$42:$C$64&gt;=AD$41),COUNTIF(AD$41:AD45,$B$42:$B$64),1),0)),"")</f>
        <v/>
      </c>
      <c r="AE46" s="92">
        <f>VLOOKUP(AD46,$B45:$E$65,4,0)</f>
        <v/>
      </c>
      <c r="AF46" s="93">
        <f>AE46*AG46</f>
        <v/>
      </c>
      <c r="AG46" s="94">
        <f>VLOOKUP(AD46,$B$42:M72,6,0)</f>
        <v/>
      </c>
      <c r="AH46" s="91">
        <f t="array" ref="AH46">IFERROR(INDEX($B$42:$B$64,MATCH(0,IF(($D$42:$D$64=AH$37)*($C$42:$C$64&gt;=AH$41),COUNTIF(AH$41:AH45,$B$42:$B$64),1),0)),"")</f>
        <v/>
      </c>
      <c r="AI46" s="92">
        <f>VLOOKUP(AH46,$B45:$E$65,4,0)</f>
        <v/>
      </c>
      <c r="AJ46" s="93">
        <f>AI46*AK46</f>
        <v/>
      </c>
      <c r="AK46" s="94">
        <f>VLOOKUP(AH46,$B$42:Q72,6,0)</f>
        <v/>
      </c>
      <c r="AL46" s="91">
        <f t="array" ref="AL46">IFERROR(INDEX($B$42:$B$64,MATCH(0,IF(($D$42:$D$64=AL$37)*($C$42:$C$64&gt;=AL$41),COUNTIF(AL$41:AL45,$B$42:$B$64),1),0)),"")</f>
        <v/>
      </c>
      <c r="AM46" s="92">
        <f>VLOOKUP(AL46,$B45:$E$65,4,0)</f>
        <v/>
      </c>
      <c r="AN46" s="93">
        <f>AM46*AO46</f>
        <v/>
      </c>
      <c r="AO46" s="94">
        <f>VLOOKUP(AL46,$B$42:U72,6,0)</f>
        <v/>
      </c>
      <c r="AP46" s="91">
        <f t="array" ref="AP46">IFERROR(INDEX($B$42:$B$64,MATCH(0,IF(($D$42:$D$64=AP$37)*($C$42:$C$64&gt;=AP$41),COUNTIF(AP$41:AP45,$B$42:$B$64),1),0)),"")</f>
        <v/>
      </c>
      <c r="AQ46" s="92">
        <f>VLOOKUP(AP46,$B45:$E$65,4,0)</f>
        <v/>
      </c>
      <c r="AR46" s="93">
        <f>AQ46*AS46</f>
        <v/>
      </c>
      <c r="AS46" s="94">
        <f>VLOOKUP(AP46,$B$42:Y72,6,0)</f>
        <v/>
      </c>
      <c r="AT46" s="91">
        <f t="array" ref="AT46">IFERROR(INDEX($B$42:$B$64,MATCH(0,IF(($D$42:$D$64=AT$37)*($C$42:$C$64&gt;=AT$41),COUNTIF(AT$41:AT45,$B$42:$B$64),1),0)),"")</f>
        <v/>
      </c>
      <c r="AU46" s="92">
        <f>VLOOKUP(AT46,$B45:$E$65,4,0)</f>
        <v/>
      </c>
      <c r="AV46" s="93">
        <f>AU46*AW46</f>
        <v/>
      </c>
      <c r="AW46" s="94">
        <f>VLOOKUP(AT46,$B$42:AC72,6,0)</f>
        <v/>
      </c>
      <c r="AX46" s="91">
        <f t="array" ref="AX46">IFERROR(INDEX($B$42:$B$64,MATCH(0,IF(($D$42:$D$64=AX$37)*($C$42:$C$64&gt;=AX$41),COUNTIF(AX$41:AX45,$B$42:$B$64),1),0)),"")</f>
        <v/>
      </c>
      <c r="AY46" s="92">
        <f>VLOOKUP(AX46,$B45:$E$65,4,0)</f>
        <v/>
      </c>
      <c r="AZ46" s="93">
        <f>AY46*BA46</f>
        <v/>
      </c>
      <c r="BA46" s="94">
        <f>VLOOKUP(AX46,$B$42:AG72,6,0)</f>
        <v/>
      </c>
      <c r="BB46" s="91">
        <f t="array" ref="BB46">IFERROR(INDEX($B$42:$B$64,MATCH(0,IF(($D$42:$D$64=BB$37)*($C$42:$C$64&gt;=BB$41),COUNTIF(BB$41:BB45,$B$42:$B$64),1),0)),"")</f>
        <v/>
      </c>
      <c r="BC46" s="92">
        <f>VLOOKUP(BB46,$B45:$E$65,4,0)</f>
        <v/>
      </c>
      <c r="BD46" s="93">
        <f>BC46*BE46</f>
        <v/>
      </c>
      <c r="BE46" s="94">
        <f>VLOOKUP(BB46,$B$42:AK72,6,0)</f>
        <v/>
      </c>
      <c r="BF46" s="91">
        <f t="array" ref="BF46">IFERROR(INDEX($B$42:$B$64,MATCH(0,IF(($D$42:$D$64=BF$37)*($C$42:$C$64&gt;=BF$41),COUNTIF(BF$41:BF45,$B$42:$B$64),1),0)),"")</f>
        <v/>
      </c>
      <c r="BG46" s="92">
        <f>VLOOKUP(BF46,$B45:$E$65,4,0)</f>
        <v/>
      </c>
      <c r="BH46" s="93">
        <f>BG46*BI46</f>
        <v/>
      </c>
      <c r="BI46" s="94">
        <f>VLOOKUP(BF46,$B$42:AO72,6,0)</f>
        <v/>
      </c>
      <c r="BJ46" s="91">
        <f t="array" ref="BJ46">IFERROR(INDEX($B$42:$B$64,MATCH(0,IF(($D$42:$D$64=BJ$37)*($C$42:$C$64&gt;=BJ$41),COUNTIF(BJ$41:BJ45,$B$42:$B$64),1),0)),"")</f>
        <v/>
      </c>
      <c r="BK46" s="92">
        <f>VLOOKUP(BJ46,$B45:$E$65,4,0)</f>
        <v/>
      </c>
      <c r="BL46" s="93">
        <f>BK46*BM46</f>
        <v/>
      </c>
      <c r="BM46" s="94">
        <f>VLOOKUP(BJ46,$B$42:AS72,6,0)</f>
        <v/>
      </c>
      <c r="BN46" s="91">
        <f t="array" ref="BN46">IFERROR(INDEX($B$42:$B$64,MATCH(0,IF(($D$42:$D$64=BN$37)*($C$42:$C$64&gt;=BN$41),COUNTIF(BN$41:BN45,$B$42:$B$64),1),0)),"")</f>
        <v/>
      </c>
      <c r="BO46" s="92">
        <f>VLOOKUP(BN46,$B45:$E$65,4,0)</f>
        <v/>
      </c>
      <c r="BP46" s="93">
        <f>BO46*BQ46</f>
        <v/>
      </c>
      <c r="BQ46" s="94">
        <f>VLOOKUP(BN46,$B$42:AW72,6,0)</f>
        <v/>
      </c>
      <c r="BR46" s="91">
        <f t="array" ref="BR46">IFERROR(INDEX($B$42:$B$64,MATCH(0,IF(($D$42:$D$64=BR$37)*($C$42:$C$64&gt;=BR$41),COUNTIF(BR$41:BR45,$B$42:$B$64),1),0)),"")</f>
        <v/>
      </c>
      <c r="BS46" s="92">
        <f>VLOOKUP(BR46,$B45:$E$65,4,0)</f>
        <v/>
      </c>
      <c r="BT46" s="93">
        <f>BS46*BU46</f>
        <v/>
      </c>
      <c r="BU46" s="94">
        <f>VLOOKUP(BR46,$B$42:BA72,6,0)</f>
        <v/>
      </c>
      <c r="BV46" s="91">
        <f t="array" ref="BV46">IFERROR(INDEX($B$42:$B$64,MATCH(0,IF(($D$42:$D$64=BV$37)*($C$42:$C$64&gt;=BV$41),COUNTIF(BV$41:BV45,$B$42:$B$64),1),0)),"")</f>
        <v/>
      </c>
      <c r="BW46" s="92">
        <f>VLOOKUP(BV46,$B45:$E$65,4,0)</f>
        <v/>
      </c>
      <c r="BX46" s="93">
        <f>BW46*BY46</f>
        <v/>
      </c>
      <c r="BY46" s="94">
        <f>VLOOKUP(BV46,$B$42:BE72,6,0)</f>
        <v/>
      </c>
      <c r="BZ46" s="91">
        <f t="array" ref="BZ46">IFERROR(INDEX($B$42:$B$64,MATCH(0,IF(($D$42:$D$64=BZ$37)*($C$42:$C$64&gt;=BZ$41),COUNTIF(BZ$41:BZ45,$B$42:$B$64),1),0)),"")</f>
        <v/>
      </c>
      <c r="CA46" s="92">
        <f>VLOOKUP(BZ46,$B45:$E$65,4,0)</f>
        <v/>
      </c>
      <c r="CB46" s="93">
        <f>CA46*CC46</f>
        <v/>
      </c>
      <c r="CC46" s="94">
        <f>VLOOKUP(BZ46,$B$42:BI72,6,0)</f>
        <v/>
      </c>
      <c r="CD46" s="91">
        <f t="array" ref="CD46">IFERROR(INDEX($B$42:$B$64,MATCH(0,IF(($D$42:$D$64=CD$37)*($C$42:$C$64&gt;=CD$41),COUNTIF(CD$41:CD45,$B$42:$B$64),1),0)),"")</f>
        <v/>
      </c>
      <c r="CE46" s="92">
        <f>VLOOKUP(CD46,$B45:$E$65,4,0)</f>
        <v/>
      </c>
      <c r="CF46" s="93">
        <f>CE46*CG46</f>
        <v/>
      </c>
      <c r="CG46" s="94">
        <f>VLOOKUP(CD46,$B$42:BM72,6,0)</f>
        <v/>
      </c>
      <c r="CH46" s="91">
        <f t="array" ref="CH46">IFERROR(INDEX($B$42:$B$64,MATCH(0,IF(($D$42:$D$64=CH$37)*($C$42:$C$64&gt;=CH$41),COUNTIF(CH$41:CH45,$B$42:$B$64),1),0)),"")</f>
        <v/>
      </c>
      <c r="CI46" s="92">
        <f>VLOOKUP(CH46,$B45:$E$65,4,0)</f>
        <v/>
      </c>
      <c r="CJ46" s="93">
        <f>CI46*CK46</f>
        <v/>
      </c>
      <c r="CK46" s="94">
        <f>VLOOKUP(CH46,$B$42:BQ72,6,0)</f>
        <v/>
      </c>
    </row>
    <row r="47" customFormat="1" s="95">
      <c r="A47" s="1" t="n"/>
      <c r="B47" s="87">
        <f>D47&amp;C47</f>
        <v/>
      </c>
      <c r="C47" s="75">
        <f>C46+1</f>
        <v/>
      </c>
      <c r="D47" s="76" t="n">
        <v>101022</v>
      </c>
      <c r="E47" s="123" t="n">
        <v>10</v>
      </c>
      <c r="F47" s="123" t="n">
        <v>95000</v>
      </c>
      <c r="G47" s="124">
        <f>IF(E47=0,0,F47/E47)</f>
        <v/>
      </c>
      <c r="H47" s="76" t="n"/>
      <c r="I47" s="123" t="n"/>
      <c r="J47" s="125">
        <f>T47</f>
        <v/>
      </c>
      <c r="K47" s="124">
        <f>IF(I47=0,0,J47/I47)</f>
        <v/>
      </c>
      <c r="L47" s="1" t="n"/>
      <c r="M47" s="1" t="n"/>
      <c r="N47" s="1" t="n"/>
      <c r="O47" s="1" t="n"/>
      <c r="P47" s="88">
        <f t="array" ref="P47">SUM(--IF(MMULT(--(ROW(E$40:E46)&gt;=TRANSPOSE(ROW(E$40:E46))),--IF(D$40:D46=H47,E$40:E46,0))&lt;SUMIF(H$41:H47,H47,I$41:I47),1,0))</f>
        <v/>
      </c>
      <c r="Q47" s="89">
        <f t="array" ref="Q47">SUMPRODUCT(--IF(OFFSET(D$40,,,P47+1)=H47,1,0),OFFSET(E$40,,,P47+1),OFFSET(G$40,,,P47+1))-SUMIF(H$41:H46,H47,T$41:T46)</f>
        <v/>
      </c>
      <c r="R47" s="89">
        <f t="array" ref="R47">(SUMIF(H$41:H47,H47,I$41:I47)-SUMPRODUCT(--IF(OFFSET(D$40,,,P47+1)=H47,1,0),OFFSET(E$40,,,P47+1)))*OFFSET(G$40,P47,,,)</f>
        <v/>
      </c>
      <c r="S47" s="89">
        <f>Q47+R47</f>
        <v/>
      </c>
      <c r="T47" s="90">
        <f>IF(SUMIF(H$41:H47,H47,I$41:I47)&gt;SUM(D$41:D47,H47,E$41:E47),MAX(SUMIF(D$41:D47,H47,F$41:F47)-SUMIF(H$41:H46,H47,J$41:J46),0),S47)</f>
        <v/>
      </c>
      <c r="U47" s="1" t="n"/>
      <c r="V47" s="91">
        <f t="array" ref="V47">IFERROR(INDEX($B$42:$B$64,MATCH(0,IF(($D$42:$D$64=V$37)*($C$42:$C$64&gt;=V$41),COUNTIF(V$41:V46,$B$42:$B$64),1),0)),"")</f>
        <v/>
      </c>
      <c r="W47" s="92">
        <f>VLOOKUP(V47,$B46:$E$65,4,0)</f>
        <v/>
      </c>
      <c r="X47" s="93">
        <f>W47*Y47</f>
        <v/>
      </c>
      <c r="Y47" s="94">
        <f>VLOOKUP(V47,$B$42:G72,6,0)</f>
        <v/>
      </c>
      <c r="Z47" s="91">
        <f t="array" ref="Z47">IFERROR(INDEX($B$42:$B$64,MATCH(0,IF(($D$42:$D$64=Z$37)*($C$42:$C$64&gt;=Z$41),COUNTIF(Z$41:Z46,$B$42:$B$64),1),0)),"")</f>
        <v/>
      </c>
      <c r="AA47" s="92">
        <f>VLOOKUP(Z47,$B46:$E$65,4,0)</f>
        <v/>
      </c>
      <c r="AB47" s="93">
        <f>AA47*AC47</f>
        <v/>
      </c>
      <c r="AC47" s="94">
        <f>VLOOKUP(Z47,$B$42:I72,6,0)</f>
        <v/>
      </c>
      <c r="AD47" s="91">
        <f t="array" ref="AD47">IFERROR(INDEX($B$42:$B$64,MATCH(0,IF(($D$42:$D$64=AD$37)*($C$42:$C$64&gt;=AD$41),COUNTIF(AD$41:AD46,$B$42:$B$64),1),0)),"")</f>
        <v/>
      </c>
      <c r="AE47" s="92">
        <f>VLOOKUP(AD47,$B46:$E$65,4,0)</f>
        <v/>
      </c>
      <c r="AF47" s="93">
        <f>AE47*AG47</f>
        <v/>
      </c>
      <c r="AG47" s="94">
        <f>VLOOKUP(AD47,$B$42:M72,6,0)</f>
        <v/>
      </c>
      <c r="AH47" s="91">
        <f t="array" ref="AH47">IFERROR(INDEX($B$42:$B$64,MATCH(0,IF(($D$42:$D$64=AH$37)*($C$42:$C$64&gt;=AH$41),COUNTIF(AH$41:AH46,$B$42:$B$64),1),0)),"")</f>
        <v/>
      </c>
      <c r="AI47" s="92">
        <f>VLOOKUP(AH47,$B46:$E$65,4,0)</f>
        <v/>
      </c>
      <c r="AJ47" s="93">
        <f>AI47*AK47</f>
        <v/>
      </c>
      <c r="AK47" s="94">
        <f>VLOOKUP(AH47,$B$42:Q72,6,0)</f>
        <v/>
      </c>
      <c r="AL47" s="91">
        <f t="array" ref="AL47">IFERROR(INDEX($B$42:$B$64,MATCH(0,IF(($D$42:$D$64=AL$37)*($C$42:$C$64&gt;=AL$41),COUNTIF(AL$41:AL46,$B$42:$B$64),1),0)),"")</f>
        <v/>
      </c>
      <c r="AM47" s="92">
        <f>VLOOKUP(AL47,$B46:$E$65,4,0)</f>
        <v/>
      </c>
      <c r="AN47" s="93">
        <f>AM47*AO47</f>
        <v/>
      </c>
      <c r="AO47" s="94">
        <f>VLOOKUP(AL47,$B$42:U72,6,0)</f>
        <v/>
      </c>
      <c r="AP47" s="91">
        <f t="array" ref="AP47">IFERROR(INDEX($B$42:$B$64,MATCH(0,IF(($D$42:$D$64=AP$37)*($C$42:$C$64&gt;=AP$41),COUNTIF(AP$41:AP46,$B$42:$B$64),1),0)),"")</f>
        <v/>
      </c>
      <c r="AQ47" s="92">
        <f>VLOOKUP(AP47,$B46:$E$65,4,0)</f>
        <v/>
      </c>
      <c r="AR47" s="93">
        <f>AQ47*AS47</f>
        <v/>
      </c>
      <c r="AS47" s="94">
        <f>VLOOKUP(AP47,$B$42:Y72,6,0)</f>
        <v/>
      </c>
      <c r="AT47" s="91">
        <f t="array" ref="AT47">IFERROR(INDEX($B$42:$B$64,MATCH(0,IF(($D$42:$D$64=AT$37)*($C$42:$C$64&gt;=AT$41),COUNTIF(AT$41:AT46,$B$42:$B$64),1),0)),"")</f>
        <v/>
      </c>
      <c r="AU47" s="92">
        <f>VLOOKUP(AT47,$B46:$E$65,4,0)</f>
        <v/>
      </c>
      <c r="AV47" s="93">
        <f>AU47*AW47</f>
        <v/>
      </c>
      <c r="AW47" s="94">
        <f>VLOOKUP(AT47,$B$42:AC72,6,0)</f>
        <v/>
      </c>
      <c r="AX47" s="91">
        <f t="array" ref="AX47">IFERROR(INDEX($B$42:$B$64,MATCH(0,IF(($D$42:$D$64=AX$37)*($C$42:$C$64&gt;=AX$41),COUNTIF(AX$41:AX46,$B$42:$B$64),1),0)),"")</f>
        <v/>
      </c>
      <c r="AY47" s="92">
        <f>VLOOKUP(AX47,$B46:$E$65,4,0)</f>
        <v/>
      </c>
      <c r="AZ47" s="93">
        <f>AY47*BA47</f>
        <v/>
      </c>
      <c r="BA47" s="94">
        <f>VLOOKUP(AX47,$B$42:AG72,6,0)</f>
        <v/>
      </c>
      <c r="BB47" s="91">
        <f t="array" ref="BB47">IFERROR(INDEX($B$42:$B$64,MATCH(0,IF(($D$42:$D$64=BB$37)*($C$42:$C$64&gt;=BB$41),COUNTIF(BB$41:BB46,$B$42:$B$64),1),0)),"")</f>
        <v/>
      </c>
      <c r="BC47" s="92">
        <f>VLOOKUP(BB47,$B46:$E$65,4,0)</f>
        <v/>
      </c>
      <c r="BD47" s="93">
        <f>BC47*BE47</f>
        <v/>
      </c>
      <c r="BE47" s="94">
        <f>VLOOKUP(BB47,$B$42:AK72,6,0)</f>
        <v/>
      </c>
      <c r="BF47" s="91">
        <f t="array" ref="BF47">IFERROR(INDEX($B$42:$B$64,MATCH(0,IF(($D$42:$D$64=BF$37)*($C$42:$C$64&gt;=BF$41),COUNTIF(BF$41:BF46,$B$42:$B$64),1),0)),"")</f>
        <v/>
      </c>
      <c r="BG47" s="92">
        <f>VLOOKUP(BF47,$B46:$E$65,4,0)</f>
        <v/>
      </c>
      <c r="BH47" s="93">
        <f>BG47*BI47</f>
        <v/>
      </c>
      <c r="BI47" s="94">
        <f>VLOOKUP(BF47,$B$42:AO72,6,0)</f>
        <v/>
      </c>
      <c r="BJ47" s="91">
        <f t="array" ref="BJ47">IFERROR(INDEX($B$42:$B$64,MATCH(0,IF(($D$42:$D$64=BJ$37)*($C$42:$C$64&gt;=BJ$41),COUNTIF(BJ$41:BJ46,$B$42:$B$64),1),0)),"")</f>
        <v/>
      </c>
      <c r="BK47" s="92">
        <f>VLOOKUP(BJ47,$B46:$E$65,4,0)</f>
        <v/>
      </c>
      <c r="BL47" s="93">
        <f>BK47*BM47</f>
        <v/>
      </c>
      <c r="BM47" s="94">
        <f>VLOOKUP(BJ47,$B$42:AS72,6,0)</f>
        <v/>
      </c>
      <c r="BN47" s="91">
        <f t="array" ref="BN47">IFERROR(INDEX($B$42:$B$64,MATCH(0,IF(($D$42:$D$64=BN$37)*($C$42:$C$64&gt;=BN$41),COUNTIF(BN$41:BN46,$B$42:$B$64),1),0)),"")</f>
        <v/>
      </c>
      <c r="BO47" s="92">
        <f>VLOOKUP(BN47,$B46:$E$65,4,0)</f>
        <v/>
      </c>
      <c r="BP47" s="93">
        <f>BO47*BQ47</f>
        <v/>
      </c>
      <c r="BQ47" s="94">
        <f>VLOOKUP(BN47,$B$42:AW72,6,0)</f>
        <v/>
      </c>
      <c r="BR47" s="91">
        <f t="array" ref="BR47">IFERROR(INDEX($B$42:$B$64,MATCH(0,IF(($D$42:$D$64=BR$37)*($C$42:$C$64&gt;=BR$41),COUNTIF(BR$41:BR46,$B$42:$B$64),1),0)),"")</f>
        <v/>
      </c>
      <c r="BS47" s="92">
        <f>VLOOKUP(BR47,$B46:$E$65,4,0)</f>
        <v/>
      </c>
      <c r="BT47" s="93">
        <f>BS47*BU47</f>
        <v/>
      </c>
      <c r="BU47" s="94">
        <f>VLOOKUP(BR47,$B$42:BA72,6,0)</f>
        <v/>
      </c>
      <c r="BV47" s="91">
        <f t="array" ref="BV47">IFERROR(INDEX($B$42:$B$64,MATCH(0,IF(($D$42:$D$64=BV$37)*($C$42:$C$64&gt;=BV$41),COUNTIF(BV$41:BV46,$B$42:$B$64),1),0)),"")</f>
        <v/>
      </c>
      <c r="BW47" s="92">
        <f>VLOOKUP(BV47,$B46:$E$65,4,0)</f>
        <v/>
      </c>
      <c r="BX47" s="93">
        <f>BW47*BY47</f>
        <v/>
      </c>
      <c r="BY47" s="94">
        <f>VLOOKUP(BV47,$B$42:BE72,6,0)</f>
        <v/>
      </c>
      <c r="BZ47" s="91">
        <f t="array" ref="BZ47">IFERROR(INDEX($B$42:$B$64,MATCH(0,IF(($D$42:$D$64=BZ$37)*($C$42:$C$64&gt;=BZ$41),COUNTIF(BZ$41:BZ46,$B$42:$B$64),1),0)),"")</f>
        <v/>
      </c>
      <c r="CA47" s="92">
        <f>VLOOKUP(BZ47,$B46:$E$65,4,0)</f>
        <v/>
      </c>
      <c r="CB47" s="93">
        <f>CA47*CC47</f>
        <v/>
      </c>
      <c r="CC47" s="94">
        <f>VLOOKUP(BZ47,$B$42:BI72,6,0)</f>
        <v/>
      </c>
      <c r="CD47" s="91">
        <f t="array" ref="CD47">IFERROR(INDEX($B$42:$B$64,MATCH(0,IF(($D$42:$D$64=CD$37)*($C$42:$C$64&gt;=CD$41),COUNTIF(CD$41:CD46,$B$42:$B$64),1),0)),"")</f>
        <v/>
      </c>
      <c r="CE47" s="92">
        <f>VLOOKUP(CD47,$B46:$E$65,4,0)</f>
        <v/>
      </c>
      <c r="CF47" s="93">
        <f>CE47*CG47</f>
        <v/>
      </c>
      <c r="CG47" s="94">
        <f>VLOOKUP(CD47,$B$42:BM72,6,0)</f>
        <v/>
      </c>
      <c r="CH47" s="91">
        <f t="array" ref="CH47">IFERROR(INDEX($B$42:$B$64,MATCH(0,IF(($D$42:$D$64=CH$37)*($C$42:$C$64&gt;=CH$41),COUNTIF(CH$41:CH46,$B$42:$B$64),1),0)),"")</f>
        <v/>
      </c>
      <c r="CI47" s="92">
        <f>VLOOKUP(CH47,$B46:$E$65,4,0)</f>
        <v/>
      </c>
      <c r="CJ47" s="93">
        <f>CI47*CK47</f>
        <v/>
      </c>
      <c r="CK47" s="94">
        <f>VLOOKUP(CH47,$B$42:BQ72,6,0)</f>
        <v/>
      </c>
    </row>
    <row r="48" customFormat="1" s="2">
      <c r="A48" s="1" t="n"/>
      <c r="B48" s="87">
        <f>D48&amp;C48</f>
        <v/>
      </c>
      <c r="C48" s="75">
        <f>C47+1</f>
        <v/>
      </c>
      <c r="D48" s="76" t="n">
        <v>101023</v>
      </c>
      <c r="E48" s="123" t="n">
        <v>10</v>
      </c>
      <c r="F48" s="123" t="n">
        <v>95000</v>
      </c>
      <c r="G48" s="124">
        <f>IF(E48=0,0,F48/E48)</f>
        <v/>
      </c>
      <c r="H48" s="76" t="n"/>
      <c r="I48" s="123" t="n"/>
      <c r="J48" s="125">
        <f>T48</f>
        <v/>
      </c>
      <c r="K48" s="124">
        <f>IF(I48=0,0,J48/I48)</f>
        <v/>
      </c>
      <c r="L48" s="1" t="n"/>
      <c r="M48" s="1" t="n"/>
      <c r="N48" s="1" t="n"/>
      <c r="O48" s="1" t="n"/>
      <c r="P48" s="88">
        <f t="array" ref="P48">SUM(--IF(MMULT(--(ROW(E$40:E47)&gt;=TRANSPOSE(ROW(E$40:E47))),--IF(D$40:D47=H48,E$40:E47,0))&lt;SUMIF(H$41:H48,H48,I$41:I48),1,0))</f>
        <v/>
      </c>
      <c r="Q48" s="89">
        <f t="array" ref="Q48">SUMPRODUCT(--IF(OFFSET(D$40,,,P48+1)=H48,1,0),OFFSET(E$40,,,P48+1),OFFSET(G$40,,,P48+1))-SUMIF(H$41:H47,H48,T$41:T47)</f>
        <v/>
      </c>
      <c r="R48" s="89">
        <f t="array" ref="R48">(SUMIF(H$41:H48,H48,I$41:I48)-SUMPRODUCT(--IF(OFFSET(D$40,,,P48+1)=H48,1,0),OFFSET(E$40,,,P48+1)))*OFFSET(G$40,P48,,,)</f>
        <v/>
      </c>
      <c r="S48" s="89">
        <f>Q48+R48</f>
        <v/>
      </c>
      <c r="T48" s="90">
        <f>IF(SUMIF(H$41:H48,H48,I$41:I48)&gt;SUM(D$41:D48,H48,E$41:E48),MAX(SUMIF(D$41:D48,H48,F$41:F48)-SUMIF(H$41:H47,H48,J$41:J47),0),S48)</f>
        <v/>
      </c>
      <c r="U48" s="1" t="n"/>
      <c r="V48" s="91">
        <f t="array" ref="V48">IFERROR(INDEX($B$42:$B$64,MATCH(0,IF(($D$42:$D$64=V$37)*($C$42:$C$64&gt;=V$41),COUNTIF(V$41:V47,$B$42:$B$64),1),0)),"")</f>
        <v/>
      </c>
      <c r="W48" s="92">
        <f>VLOOKUP(V48,$B47:$E$65,4,0)</f>
        <v/>
      </c>
      <c r="X48" s="93">
        <f>W48*Y48</f>
        <v/>
      </c>
      <c r="Y48" s="94">
        <f>VLOOKUP(V48,$B$42:G72,6,0)</f>
        <v/>
      </c>
      <c r="Z48" s="91">
        <f t="array" ref="Z48">IFERROR(INDEX($B$42:$B$64,MATCH(0,IF(($D$42:$D$64=Z$37)*($C$42:$C$64&gt;=Z$41),COUNTIF(Z$41:Z47,$B$42:$B$64),1),0)),"")</f>
        <v/>
      </c>
      <c r="AA48" s="92">
        <f>VLOOKUP(Z48,$B47:$E$65,4,0)</f>
        <v/>
      </c>
      <c r="AB48" s="93">
        <f>AA48*AC48</f>
        <v/>
      </c>
      <c r="AC48" s="94">
        <f>VLOOKUP(Z48,$B$42:I72,6,0)</f>
        <v/>
      </c>
      <c r="AD48" s="91">
        <f t="array" ref="AD48">IFERROR(INDEX($B$42:$B$64,MATCH(0,IF(($D$42:$D$64=AD$37)*($C$42:$C$64&gt;=AD$41),COUNTIF(AD$41:AD47,$B$42:$B$64),1),0)),"")</f>
        <v/>
      </c>
      <c r="AE48" s="92">
        <f>VLOOKUP(AD48,$B47:$E$65,4,0)</f>
        <v/>
      </c>
      <c r="AF48" s="93">
        <f>AE48*AG48</f>
        <v/>
      </c>
      <c r="AG48" s="94">
        <f>VLOOKUP(AD48,$B$42:M72,6,0)</f>
        <v/>
      </c>
      <c r="AH48" s="91">
        <f t="array" ref="AH48">IFERROR(INDEX($B$42:$B$64,MATCH(0,IF(($D$42:$D$64=AH$37)*($C$42:$C$64&gt;=AH$41),COUNTIF(AH$41:AH47,$B$42:$B$64),1),0)),"")</f>
        <v/>
      </c>
      <c r="AI48" s="92">
        <f>VLOOKUP(AH48,$B47:$E$65,4,0)</f>
        <v/>
      </c>
      <c r="AJ48" s="93">
        <f>AI48*AK48</f>
        <v/>
      </c>
      <c r="AK48" s="94">
        <f>VLOOKUP(AH48,$B$42:Q72,6,0)</f>
        <v/>
      </c>
      <c r="AL48" s="91">
        <f t="array" ref="AL48">IFERROR(INDEX($B$42:$B$64,MATCH(0,IF(($D$42:$D$64=AL$37)*($C$42:$C$64&gt;=AL$41),COUNTIF(AL$41:AL47,$B$42:$B$64),1),0)),"")</f>
        <v/>
      </c>
      <c r="AM48" s="92">
        <f>VLOOKUP(AL48,$B47:$E$65,4,0)</f>
        <v/>
      </c>
      <c r="AN48" s="93">
        <f>AM48*AO48</f>
        <v/>
      </c>
      <c r="AO48" s="94">
        <f>VLOOKUP(AL48,$B$42:U72,6,0)</f>
        <v/>
      </c>
      <c r="AP48" s="91">
        <f t="array" ref="AP48">IFERROR(INDEX($B$42:$B$64,MATCH(0,IF(($D$42:$D$64=AP$37)*($C$42:$C$64&gt;=AP$41),COUNTIF(AP$41:AP47,$B$42:$B$64),1),0)),"")</f>
        <v/>
      </c>
      <c r="AQ48" s="92">
        <f>VLOOKUP(AP48,$B47:$E$65,4,0)</f>
        <v/>
      </c>
      <c r="AR48" s="93">
        <f>AQ48*AS48</f>
        <v/>
      </c>
      <c r="AS48" s="94">
        <f>VLOOKUP(AP48,$B$42:Y72,6,0)</f>
        <v/>
      </c>
      <c r="AT48" s="91">
        <f t="array" ref="AT48">IFERROR(INDEX($B$42:$B$64,MATCH(0,IF(($D$42:$D$64=AT$37)*($C$42:$C$64&gt;=AT$41),COUNTIF(AT$41:AT47,$B$42:$B$64),1),0)),"")</f>
        <v/>
      </c>
      <c r="AU48" s="92">
        <f>VLOOKUP(AT48,$B47:$E$65,4,0)</f>
        <v/>
      </c>
      <c r="AV48" s="93">
        <f>AU48*AW48</f>
        <v/>
      </c>
      <c r="AW48" s="94">
        <f>VLOOKUP(AT48,$B$42:AC72,6,0)</f>
        <v/>
      </c>
      <c r="AX48" s="91">
        <f t="array" ref="AX48">IFERROR(INDEX($B$42:$B$64,MATCH(0,IF(($D$42:$D$64=AX$37)*($C$42:$C$64&gt;=AX$41),COUNTIF(AX$41:AX47,$B$42:$B$64),1),0)),"")</f>
        <v/>
      </c>
      <c r="AY48" s="92">
        <f>VLOOKUP(AX48,$B47:$E$65,4,0)</f>
        <v/>
      </c>
      <c r="AZ48" s="93">
        <f>AY48*BA48</f>
        <v/>
      </c>
      <c r="BA48" s="94">
        <f>VLOOKUP(AX48,$B$42:AG72,6,0)</f>
        <v/>
      </c>
      <c r="BB48" s="91">
        <f t="array" ref="BB48">IFERROR(INDEX($B$42:$B$64,MATCH(0,IF(($D$42:$D$64=BB$37)*($C$42:$C$64&gt;=BB$41),COUNTIF(BB$41:BB47,$B$42:$B$64),1),0)),"")</f>
        <v/>
      </c>
      <c r="BC48" s="92">
        <f>VLOOKUP(BB48,$B47:$E$65,4,0)</f>
        <v/>
      </c>
      <c r="BD48" s="93">
        <f>BC48*BE48</f>
        <v/>
      </c>
      <c r="BE48" s="94">
        <f>VLOOKUP(BB48,$B$42:AK72,6,0)</f>
        <v/>
      </c>
      <c r="BF48" s="91">
        <f t="array" ref="BF48">IFERROR(INDEX($B$42:$B$64,MATCH(0,IF(($D$42:$D$64=BF$37)*($C$42:$C$64&gt;=BF$41),COUNTIF(BF$41:BF47,$B$42:$B$64),1),0)),"")</f>
        <v/>
      </c>
      <c r="BG48" s="92">
        <f>VLOOKUP(BF48,$B47:$E$65,4,0)</f>
        <v/>
      </c>
      <c r="BH48" s="93">
        <f>BG48*BI48</f>
        <v/>
      </c>
      <c r="BI48" s="94">
        <f>VLOOKUP(BF48,$B$42:AO72,6,0)</f>
        <v/>
      </c>
      <c r="BJ48" s="91">
        <f t="array" ref="BJ48">IFERROR(INDEX($B$42:$B$64,MATCH(0,IF(($D$42:$D$64=BJ$37)*($C$42:$C$64&gt;=BJ$41),COUNTIF(BJ$41:BJ47,$B$42:$B$64),1),0)),"")</f>
        <v/>
      </c>
      <c r="BK48" s="92">
        <f>VLOOKUP(BJ48,$B47:$E$65,4,0)</f>
        <v/>
      </c>
      <c r="BL48" s="93">
        <f>BK48*BM48</f>
        <v/>
      </c>
      <c r="BM48" s="94">
        <f>VLOOKUP(BJ48,$B$42:AS72,6,0)</f>
        <v/>
      </c>
      <c r="BN48" s="91">
        <f t="array" ref="BN48">IFERROR(INDEX($B$42:$B$64,MATCH(0,IF(($D$42:$D$64=BN$37)*($C$42:$C$64&gt;=BN$41),COUNTIF(BN$41:BN47,$B$42:$B$64),1),0)),"")</f>
        <v/>
      </c>
      <c r="BO48" s="92">
        <f>VLOOKUP(BN48,$B47:$E$65,4,0)</f>
        <v/>
      </c>
      <c r="BP48" s="93">
        <f>BO48*BQ48</f>
        <v/>
      </c>
      <c r="BQ48" s="94">
        <f>VLOOKUP(BN48,$B$42:AW72,6,0)</f>
        <v/>
      </c>
      <c r="BR48" s="91">
        <f t="array" ref="BR48">IFERROR(INDEX($B$42:$B$64,MATCH(0,IF(($D$42:$D$64=BR$37)*($C$42:$C$64&gt;=BR$41),COUNTIF(BR$41:BR47,$B$42:$B$64),1),0)),"")</f>
        <v/>
      </c>
      <c r="BS48" s="92">
        <f>VLOOKUP(BR48,$B47:$E$65,4,0)</f>
        <v/>
      </c>
      <c r="BT48" s="93">
        <f>BS48*BU48</f>
        <v/>
      </c>
      <c r="BU48" s="94">
        <f>VLOOKUP(BR48,$B$42:BA72,6,0)</f>
        <v/>
      </c>
      <c r="BV48" s="91">
        <f t="array" ref="BV48">IFERROR(INDEX($B$42:$B$64,MATCH(0,IF(($D$42:$D$64=BV$37)*($C$42:$C$64&gt;=BV$41),COUNTIF(BV$41:BV47,$B$42:$B$64),1),0)),"")</f>
        <v/>
      </c>
      <c r="BW48" s="92">
        <f>VLOOKUP(BV48,$B47:$E$65,4,0)</f>
        <v/>
      </c>
      <c r="BX48" s="93">
        <f>BW48*BY48</f>
        <v/>
      </c>
      <c r="BY48" s="94">
        <f>VLOOKUP(BV48,$B$42:BE72,6,0)</f>
        <v/>
      </c>
      <c r="BZ48" s="91">
        <f t="array" ref="BZ48">IFERROR(INDEX($B$42:$B$64,MATCH(0,IF(($D$42:$D$64=BZ$37)*($C$42:$C$64&gt;=BZ$41),COUNTIF(BZ$41:BZ47,$B$42:$B$64),1),0)),"")</f>
        <v/>
      </c>
      <c r="CA48" s="92">
        <f>VLOOKUP(BZ48,$B47:$E$65,4,0)</f>
        <v/>
      </c>
      <c r="CB48" s="93">
        <f>CA48*CC48</f>
        <v/>
      </c>
      <c r="CC48" s="94">
        <f>VLOOKUP(BZ48,$B$42:BI72,6,0)</f>
        <v/>
      </c>
      <c r="CD48" s="91">
        <f t="array" ref="CD48">IFERROR(INDEX($B$42:$B$64,MATCH(0,IF(($D$42:$D$64=CD$37)*($C$42:$C$64&gt;=CD$41),COUNTIF(CD$41:CD47,$B$42:$B$64),1),0)),"")</f>
        <v/>
      </c>
      <c r="CE48" s="92">
        <f>VLOOKUP(CD48,$B47:$E$65,4,0)</f>
        <v/>
      </c>
      <c r="CF48" s="93">
        <f>CE48*CG48</f>
        <v/>
      </c>
      <c r="CG48" s="94">
        <f>VLOOKUP(CD48,$B$42:BM72,6,0)</f>
        <v/>
      </c>
      <c r="CH48" s="91">
        <f t="array" ref="CH48">IFERROR(INDEX($B$42:$B$64,MATCH(0,IF(($D$42:$D$64=CH$37)*($C$42:$C$64&gt;=CH$41),COUNTIF(CH$41:CH47,$B$42:$B$64),1),0)),"")</f>
        <v/>
      </c>
      <c r="CI48" s="92">
        <f>VLOOKUP(CH48,$B47:$E$65,4,0)</f>
        <v/>
      </c>
      <c r="CJ48" s="93">
        <f>CI48*CK48</f>
        <v/>
      </c>
      <c r="CK48" s="94">
        <f>VLOOKUP(CH48,$B$42:BQ72,6,0)</f>
        <v/>
      </c>
    </row>
    <row r="49" customFormat="1" s="2">
      <c r="A49" s="1" t="n"/>
      <c r="B49" s="87">
        <f>D49&amp;C49</f>
        <v/>
      </c>
      <c r="C49" s="75">
        <f>C48+1</f>
        <v/>
      </c>
      <c r="D49" s="76" t="n">
        <v>101024</v>
      </c>
      <c r="E49" s="123" t="n">
        <v>10</v>
      </c>
      <c r="F49" s="123" t="n">
        <v>95000</v>
      </c>
      <c r="G49" s="124">
        <f>IF(E49=0,0,F49/E49)</f>
        <v/>
      </c>
      <c r="H49" s="76" t="n"/>
      <c r="I49" s="123" t="n"/>
      <c r="J49" s="125">
        <f>T49</f>
        <v/>
      </c>
      <c r="K49" s="124">
        <f>IF(I49=0,0,J49/I49)</f>
        <v/>
      </c>
      <c r="L49" s="1" t="n"/>
      <c r="M49" s="1" t="n"/>
      <c r="N49" s="1" t="n"/>
      <c r="O49" s="1" t="n"/>
      <c r="P49" s="88">
        <f t="array" ref="P49">SUM(--IF(MMULT(--(ROW(E$40:E48)&gt;=TRANSPOSE(ROW(E$40:E48))),--IF(D$40:D48=H49,E$40:E48,0))&lt;SUMIF(H$41:H49,H49,I$41:I49),1,0))</f>
        <v/>
      </c>
      <c r="Q49" s="89">
        <f t="array" ref="Q49">SUMPRODUCT(--IF(OFFSET(D$40,,,P49+1)=H49,1,0),OFFSET(E$40,,,P49+1),OFFSET(G$40,,,P49+1))-SUMIF(H$41:H48,H49,T$41:T48)</f>
        <v/>
      </c>
      <c r="R49" s="89">
        <f t="array" ref="R49">(SUMIF(H$41:H49,H49,I$41:I49)-SUMPRODUCT(--IF(OFFSET(D$40,,,P49+1)=H49,1,0),OFFSET(E$40,,,P49+1)))*OFFSET(G$40,P49,,,)</f>
        <v/>
      </c>
      <c r="S49" s="89">
        <f>Q49+R49</f>
        <v/>
      </c>
      <c r="T49" s="90">
        <f>IF(SUMIF(H$41:H49,H49,I$41:I49)&gt;SUM(D$41:D49,H49,E$41:E49),MAX(SUMIF(D$41:D49,H49,F$41:F49)-SUMIF(H$41:H48,H49,J$41:J48),0),S49)</f>
        <v/>
      </c>
      <c r="U49" s="1" t="n"/>
      <c r="V49" s="91">
        <f t="array" ref="V49">IFERROR(INDEX($B$42:$B$64,MATCH(0,IF(($D$42:$D$64=V$37)*($C$42:$C$64&gt;=V$41),COUNTIF(V$41:V48,$B$42:$B$64),1),0)),"")</f>
        <v/>
      </c>
      <c r="W49" s="92">
        <f>VLOOKUP(V49,$B48:$E$65,4,0)</f>
        <v/>
      </c>
      <c r="X49" s="93">
        <f>W49*Y49</f>
        <v/>
      </c>
      <c r="Y49" s="94">
        <f>VLOOKUP(V49,$B$42:G72,6,0)</f>
        <v/>
      </c>
      <c r="Z49" s="91">
        <f t="array" ref="Z49">IFERROR(INDEX($B$42:$B$64,MATCH(0,IF(($D$42:$D$64=Z$37)*($C$42:$C$64&gt;=Z$41),COUNTIF(Z$41:Z48,$B$42:$B$64),1),0)),"")</f>
        <v/>
      </c>
      <c r="AA49" s="92">
        <f>VLOOKUP(Z49,$B48:$E$65,4,0)</f>
        <v/>
      </c>
      <c r="AB49" s="93">
        <f>AA49*AC49</f>
        <v/>
      </c>
      <c r="AC49" s="94">
        <f>VLOOKUP(Z49,$B$42:I72,6,0)</f>
        <v/>
      </c>
      <c r="AD49" s="91">
        <f t="array" ref="AD49">IFERROR(INDEX($B$42:$B$64,MATCH(0,IF(($D$42:$D$64=AD$37)*($C$42:$C$64&gt;=AD$41),COUNTIF(AD$41:AD48,$B$42:$B$64),1),0)),"")</f>
        <v/>
      </c>
      <c r="AE49" s="92">
        <f>VLOOKUP(AD49,$B48:$E$65,4,0)</f>
        <v/>
      </c>
      <c r="AF49" s="93">
        <f>AE49*AG49</f>
        <v/>
      </c>
      <c r="AG49" s="94">
        <f>VLOOKUP(AD49,$B$42:M72,6,0)</f>
        <v/>
      </c>
      <c r="AH49" s="91">
        <f t="array" ref="AH49">IFERROR(INDEX($B$42:$B$64,MATCH(0,IF(($D$42:$D$64=AH$37)*($C$42:$C$64&gt;=AH$41),COUNTIF(AH$41:AH48,$B$42:$B$64),1),0)),"")</f>
        <v/>
      </c>
      <c r="AI49" s="92">
        <f>VLOOKUP(AH49,$B48:$E$65,4,0)</f>
        <v/>
      </c>
      <c r="AJ49" s="93">
        <f>AI49*AK49</f>
        <v/>
      </c>
      <c r="AK49" s="94">
        <f>VLOOKUP(AH49,$B$42:Q72,6,0)</f>
        <v/>
      </c>
      <c r="AL49" s="91">
        <f t="array" ref="AL49">IFERROR(INDEX($B$42:$B$64,MATCH(0,IF(($D$42:$D$64=AL$37)*($C$42:$C$64&gt;=AL$41),COUNTIF(AL$41:AL48,$B$42:$B$64),1),0)),"")</f>
        <v/>
      </c>
      <c r="AM49" s="92">
        <f>VLOOKUP(AL49,$B48:$E$65,4,0)</f>
        <v/>
      </c>
      <c r="AN49" s="93">
        <f>AM49*AO49</f>
        <v/>
      </c>
      <c r="AO49" s="94">
        <f>VLOOKUP(AL49,$B$42:U72,6,0)</f>
        <v/>
      </c>
      <c r="AP49" s="91">
        <f t="array" ref="AP49">IFERROR(INDEX($B$42:$B$64,MATCH(0,IF(($D$42:$D$64=AP$37)*($C$42:$C$64&gt;=AP$41),COUNTIF(AP$41:AP48,$B$42:$B$64),1),0)),"")</f>
        <v/>
      </c>
      <c r="AQ49" s="92">
        <f>VLOOKUP(AP49,$B48:$E$65,4,0)</f>
        <v/>
      </c>
      <c r="AR49" s="93">
        <f>AQ49*AS49</f>
        <v/>
      </c>
      <c r="AS49" s="94">
        <f>VLOOKUP(AP49,$B$42:Y72,6,0)</f>
        <v/>
      </c>
      <c r="AT49" s="91">
        <f t="array" ref="AT49">IFERROR(INDEX($B$42:$B$64,MATCH(0,IF(($D$42:$D$64=AT$37)*($C$42:$C$64&gt;=AT$41),COUNTIF(AT$41:AT48,$B$42:$B$64),1),0)),"")</f>
        <v/>
      </c>
      <c r="AU49" s="92">
        <f>VLOOKUP(AT49,$B48:$E$65,4,0)</f>
        <v/>
      </c>
      <c r="AV49" s="93">
        <f>AU49*AW49</f>
        <v/>
      </c>
      <c r="AW49" s="94">
        <f>VLOOKUP(AT49,$B$42:AC72,6,0)</f>
        <v/>
      </c>
      <c r="AX49" s="91">
        <f t="array" ref="AX49">IFERROR(INDEX($B$42:$B$64,MATCH(0,IF(($D$42:$D$64=AX$37)*($C$42:$C$64&gt;=AX$41),COUNTIF(AX$41:AX48,$B$42:$B$64),1),0)),"")</f>
        <v/>
      </c>
      <c r="AY49" s="92">
        <f>VLOOKUP(AX49,$B48:$E$65,4,0)</f>
        <v/>
      </c>
      <c r="AZ49" s="93">
        <f>AY49*BA49</f>
        <v/>
      </c>
      <c r="BA49" s="94">
        <f>VLOOKUP(AX49,$B$42:AG72,6,0)</f>
        <v/>
      </c>
      <c r="BB49" s="91">
        <f t="array" ref="BB49">IFERROR(INDEX($B$42:$B$64,MATCH(0,IF(($D$42:$D$64=BB$37)*($C$42:$C$64&gt;=BB$41),COUNTIF(BB$41:BB48,$B$42:$B$64),1),0)),"")</f>
        <v/>
      </c>
      <c r="BC49" s="92">
        <f>VLOOKUP(BB49,$B48:$E$65,4,0)</f>
        <v/>
      </c>
      <c r="BD49" s="93">
        <f>BC49*BE49</f>
        <v/>
      </c>
      <c r="BE49" s="94">
        <f>VLOOKUP(BB49,$B$42:AK72,6,0)</f>
        <v/>
      </c>
      <c r="BF49" s="91">
        <f t="array" ref="BF49">IFERROR(INDEX($B$42:$B$64,MATCH(0,IF(($D$42:$D$64=BF$37)*($C$42:$C$64&gt;=BF$41),COUNTIF(BF$41:BF48,$B$42:$B$64),1),0)),"")</f>
        <v/>
      </c>
      <c r="BG49" s="92">
        <f>VLOOKUP(BF49,$B48:$E$65,4,0)</f>
        <v/>
      </c>
      <c r="BH49" s="93">
        <f>BG49*BI49</f>
        <v/>
      </c>
      <c r="BI49" s="94">
        <f>VLOOKUP(BF49,$B$42:AO72,6,0)</f>
        <v/>
      </c>
      <c r="BJ49" s="91">
        <f t="array" ref="BJ49">IFERROR(INDEX($B$42:$B$64,MATCH(0,IF(($D$42:$D$64=BJ$37)*($C$42:$C$64&gt;=BJ$41),COUNTIF(BJ$41:BJ48,$B$42:$B$64),1),0)),"")</f>
        <v/>
      </c>
      <c r="BK49" s="92">
        <f>VLOOKUP(BJ49,$B48:$E$65,4,0)</f>
        <v/>
      </c>
      <c r="BL49" s="93">
        <f>BK49*BM49</f>
        <v/>
      </c>
      <c r="BM49" s="94">
        <f>VLOOKUP(BJ49,$B$42:AS72,6,0)</f>
        <v/>
      </c>
      <c r="BN49" s="91">
        <f t="array" ref="BN49">IFERROR(INDEX($B$42:$B$64,MATCH(0,IF(($D$42:$D$64=BN$37)*($C$42:$C$64&gt;=BN$41),COUNTIF(BN$41:BN48,$B$42:$B$64),1),0)),"")</f>
        <v/>
      </c>
      <c r="BO49" s="92">
        <f>VLOOKUP(BN49,$B48:$E$65,4,0)</f>
        <v/>
      </c>
      <c r="BP49" s="93">
        <f>BO49*BQ49</f>
        <v/>
      </c>
      <c r="BQ49" s="94">
        <f>VLOOKUP(BN49,$B$42:AW72,6,0)</f>
        <v/>
      </c>
      <c r="BR49" s="91">
        <f t="array" ref="BR49">IFERROR(INDEX($B$42:$B$64,MATCH(0,IF(($D$42:$D$64=BR$37)*($C$42:$C$64&gt;=BR$41),COUNTIF(BR$41:BR48,$B$42:$B$64),1),0)),"")</f>
        <v/>
      </c>
      <c r="BS49" s="92">
        <f>VLOOKUP(BR49,$B48:$E$65,4,0)</f>
        <v/>
      </c>
      <c r="BT49" s="93">
        <f>BS49*BU49</f>
        <v/>
      </c>
      <c r="BU49" s="94">
        <f>VLOOKUP(BR49,$B$42:BA72,6,0)</f>
        <v/>
      </c>
      <c r="BV49" s="91">
        <f t="array" ref="BV49">IFERROR(INDEX($B$42:$B$64,MATCH(0,IF(($D$42:$D$64=BV$37)*($C$42:$C$64&gt;=BV$41),COUNTIF(BV$41:BV48,$B$42:$B$64),1),0)),"")</f>
        <v/>
      </c>
      <c r="BW49" s="92">
        <f>VLOOKUP(BV49,$B48:$E$65,4,0)</f>
        <v/>
      </c>
      <c r="BX49" s="93">
        <f>BW49*BY49</f>
        <v/>
      </c>
      <c r="BY49" s="94">
        <f>VLOOKUP(BV49,$B$42:BE72,6,0)</f>
        <v/>
      </c>
      <c r="BZ49" s="91">
        <f t="array" ref="BZ49">IFERROR(INDEX($B$42:$B$64,MATCH(0,IF(($D$42:$D$64=BZ$37)*($C$42:$C$64&gt;=BZ$41),COUNTIF(BZ$41:BZ48,$B$42:$B$64),1),0)),"")</f>
        <v/>
      </c>
      <c r="CA49" s="92">
        <f>VLOOKUP(BZ49,$B48:$E$65,4,0)</f>
        <v/>
      </c>
      <c r="CB49" s="93">
        <f>CA49*CC49</f>
        <v/>
      </c>
      <c r="CC49" s="94">
        <f>VLOOKUP(BZ49,$B$42:BI72,6,0)</f>
        <v/>
      </c>
      <c r="CD49" s="91">
        <f t="array" ref="CD49">IFERROR(INDEX($B$42:$B$64,MATCH(0,IF(($D$42:$D$64=CD$37)*($C$42:$C$64&gt;=CD$41),COUNTIF(CD$41:CD48,$B$42:$B$64),1),0)),"")</f>
        <v/>
      </c>
      <c r="CE49" s="92">
        <f>VLOOKUP(CD49,$B48:$E$65,4,0)</f>
        <v/>
      </c>
      <c r="CF49" s="93">
        <f>CE49*CG49</f>
        <v/>
      </c>
      <c r="CG49" s="94">
        <f>VLOOKUP(CD49,$B$42:BM72,6,0)</f>
        <v/>
      </c>
      <c r="CH49" s="91">
        <f t="array" ref="CH49">IFERROR(INDEX($B$42:$B$64,MATCH(0,IF(($D$42:$D$64=CH$37)*($C$42:$C$64&gt;=CH$41),COUNTIF(CH$41:CH48,$B$42:$B$64),1),0)),"")</f>
        <v/>
      </c>
      <c r="CI49" s="92">
        <f>VLOOKUP(CH49,$B48:$E$65,4,0)</f>
        <v/>
      </c>
      <c r="CJ49" s="93">
        <f>CI49*CK49</f>
        <v/>
      </c>
      <c r="CK49" s="94">
        <f>VLOOKUP(CH49,$B$42:BQ72,6,0)</f>
        <v/>
      </c>
    </row>
    <row r="50" customFormat="1" s="2">
      <c r="A50" s="1" t="n"/>
      <c r="B50" s="87">
        <f>D50&amp;C50</f>
        <v/>
      </c>
      <c r="C50" s="75">
        <f>C49+1</f>
        <v/>
      </c>
      <c r="D50" s="76" t="n">
        <v>101033</v>
      </c>
      <c r="E50" s="123" t="n">
        <v>10</v>
      </c>
      <c r="F50" s="123" t="n">
        <v>190000</v>
      </c>
      <c r="G50" s="124">
        <f>IF(E50=0,0,F50/E50)</f>
        <v/>
      </c>
      <c r="H50" s="76" t="n"/>
      <c r="I50" s="123" t="n"/>
      <c r="J50" s="125">
        <f>T50</f>
        <v/>
      </c>
      <c r="K50" s="124">
        <f>IF(I50=0,0,J50/I50)</f>
        <v/>
      </c>
      <c r="L50" s="1" t="n"/>
      <c r="M50" s="1" t="n"/>
      <c r="N50" s="1" t="n"/>
      <c r="O50" s="1" t="n"/>
      <c r="P50" s="88">
        <f t="array" ref="P50">SUM(--IF(MMULT(--(ROW(E$40:E49)&gt;=TRANSPOSE(ROW(E$40:E49))),--IF(D$40:D49=H50,E$40:E49,0))&lt;SUMIF(H$41:H50,H50,I$41:I50),1,0))</f>
        <v/>
      </c>
      <c r="Q50" s="89">
        <f t="array" ref="Q50">SUMPRODUCT(--IF(OFFSET(D$40,,,P50+1)=H50,1,0),OFFSET(E$40,,,P50+1),OFFSET(G$40,,,P50+1))-SUMIF(H$41:H49,H50,T$41:T49)</f>
        <v/>
      </c>
      <c r="R50" s="89">
        <f t="array" ref="R50">(SUMIF(H$41:H50,H50,I$41:I50)-SUMPRODUCT(--IF(OFFSET(D$40,,,P50+1)=H50,1,0),OFFSET(E$40,,,P50+1)))*OFFSET(G$40,P50,,,)</f>
        <v/>
      </c>
      <c r="S50" s="89">
        <f>Q50+R50</f>
        <v/>
      </c>
      <c r="T50" s="90">
        <f>IF(SUMIF(H$41:H50,H50,I$41:I50)&gt;SUM(D$41:D50,H50,E$41:E50),MAX(SUMIF(D$41:D50,H50,F$41:F50)-SUMIF(H$41:H49,H50,J$41:J49),0),S50)</f>
        <v/>
      </c>
      <c r="U50" s="1" t="n"/>
      <c r="V50" s="91">
        <f t="array" ref="V50">IFERROR(INDEX($B$42:$B$64,MATCH(0,IF(($D$42:$D$64=V$37)*($C$42:$C$64&gt;=V$41),COUNTIF(V$41:V49,$B$42:$B$64),1),0)),"")</f>
        <v/>
      </c>
      <c r="W50" s="92">
        <f>VLOOKUP(V50,$B49:$E$65,4,0)</f>
        <v/>
      </c>
      <c r="X50" s="93">
        <f>W50*Y50</f>
        <v/>
      </c>
      <c r="Y50" s="94">
        <f>VLOOKUP(V50,$B$42:G72,6,0)</f>
        <v/>
      </c>
      <c r="Z50" s="91">
        <f t="array" ref="Z50">IFERROR(INDEX($B$42:$B$64,MATCH(0,IF(($D$42:$D$64=Z$37)*($C$42:$C$64&gt;=Z$41),COUNTIF(Z$41:Z49,$B$42:$B$64),1),0)),"")</f>
        <v/>
      </c>
      <c r="AA50" s="92">
        <f>VLOOKUP(Z50,$B49:$E$65,4,0)</f>
        <v/>
      </c>
      <c r="AB50" s="93">
        <f>AA50*AC50</f>
        <v/>
      </c>
      <c r="AC50" s="94">
        <f>VLOOKUP(Z50,$B$42:I72,6,0)</f>
        <v/>
      </c>
      <c r="AD50" s="91">
        <f t="array" ref="AD50">IFERROR(INDEX($B$42:$B$64,MATCH(0,IF(($D$42:$D$64=AD$37)*($C$42:$C$64&gt;=AD$41),COUNTIF(AD$41:AD49,$B$42:$B$64),1),0)),"")</f>
        <v/>
      </c>
      <c r="AE50" s="92">
        <f>VLOOKUP(AD50,$B49:$E$65,4,0)</f>
        <v/>
      </c>
      <c r="AF50" s="93">
        <f>AE50*AG50</f>
        <v/>
      </c>
      <c r="AG50" s="94">
        <f>VLOOKUP(AD50,$B$42:M72,6,0)</f>
        <v/>
      </c>
      <c r="AH50" s="91">
        <f t="array" ref="AH50">IFERROR(INDEX($B$42:$B$64,MATCH(0,IF(($D$42:$D$64=AH$37)*($C$42:$C$64&gt;=AH$41),COUNTIF(AH$41:AH49,$B$42:$B$64),1),0)),"")</f>
        <v/>
      </c>
      <c r="AI50" s="92">
        <f>VLOOKUP(AH50,$B49:$E$65,4,0)</f>
        <v/>
      </c>
      <c r="AJ50" s="93">
        <f>AI50*AK50</f>
        <v/>
      </c>
      <c r="AK50" s="94">
        <f>VLOOKUP(AH50,$B$42:Q72,6,0)</f>
        <v/>
      </c>
      <c r="AL50" s="91">
        <f t="array" ref="AL50">IFERROR(INDEX($B$42:$B$64,MATCH(0,IF(($D$42:$D$64=AL$37)*($C$42:$C$64&gt;=AL$41),COUNTIF(AL$41:AL49,$B$42:$B$64),1),0)),"")</f>
        <v/>
      </c>
      <c r="AM50" s="92">
        <f>VLOOKUP(AL50,$B49:$E$65,4,0)</f>
        <v/>
      </c>
      <c r="AN50" s="93">
        <f>AM50*AO50</f>
        <v/>
      </c>
      <c r="AO50" s="94">
        <f>VLOOKUP(AL50,$B$42:U72,6,0)</f>
        <v/>
      </c>
      <c r="AP50" s="91">
        <f t="array" ref="AP50">IFERROR(INDEX($B$42:$B$64,MATCH(0,IF(($D$42:$D$64=AP$37)*($C$42:$C$64&gt;=AP$41),COUNTIF(AP$41:AP49,$B$42:$B$64),1),0)),"")</f>
        <v/>
      </c>
      <c r="AQ50" s="92">
        <f>VLOOKUP(AP50,$B49:$E$65,4,0)</f>
        <v/>
      </c>
      <c r="AR50" s="93">
        <f>AQ50*AS50</f>
        <v/>
      </c>
      <c r="AS50" s="94">
        <f>VLOOKUP(AP50,$B$42:Y72,6,0)</f>
        <v/>
      </c>
      <c r="AT50" s="91">
        <f t="array" ref="AT50">IFERROR(INDEX($B$42:$B$64,MATCH(0,IF(($D$42:$D$64=AT$37)*($C$42:$C$64&gt;=AT$41),COUNTIF(AT$41:AT49,$B$42:$B$64),1),0)),"")</f>
        <v/>
      </c>
      <c r="AU50" s="92">
        <f>VLOOKUP(AT50,$B49:$E$65,4,0)</f>
        <v/>
      </c>
      <c r="AV50" s="93">
        <f>AU50*AW50</f>
        <v/>
      </c>
      <c r="AW50" s="94">
        <f>VLOOKUP(AT50,$B$42:AC72,6,0)</f>
        <v/>
      </c>
      <c r="AX50" s="91">
        <f t="array" ref="AX50">IFERROR(INDEX($B$42:$B$64,MATCH(0,IF(($D$42:$D$64=AX$37)*($C$42:$C$64&gt;=AX$41),COUNTIF(AX$41:AX49,$B$42:$B$64),1),0)),"")</f>
        <v/>
      </c>
      <c r="AY50" s="92">
        <f>VLOOKUP(AX50,$B49:$E$65,4,0)</f>
        <v/>
      </c>
      <c r="AZ50" s="93">
        <f>AY50*BA50</f>
        <v/>
      </c>
      <c r="BA50" s="94">
        <f>VLOOKUP(AX50,$B$42:AG72,6,0)</f>
        <v/>
      </c>
      <c r="BB50" s="91">
        <f t="array" ref="BB50">IFERROR(INDEX($B$42:$B$64,MATCH(0,IF(($D$42:$D$64=BB$37)*($C$42:$C$64&gt;=BB$41),COUNTIF(BB$41:BB49,$B$42:$B$64),1),0)),"")</f>
        <v/>
      </c>
      <c r="BC50" s="92">
        <f>VLOOKUP(BB50,$B49:$E$65,4,0)</f>
        <v/>
      </c>
      <c r="BD50" s="93">
        <f>BC50*BE50</f>
        <v/>
      </c>
      <c r="BE50" s="94">
        <f>VLOOKUP(BB50,$B$42:AK72,6,0)</f>
        <v/>
      </c>
      <c r="BF50" s="91">
        <f t="array" ref="BF50">IFERROR(INDEX($B$42:$B$64,MATCH(0,IF(($D$42:$D$64=BF$37)*($C$42:$C$64&gt;=BF$41),COUNTIF(BF$41:BF49,$B$42:$B$64),1),0)),"")</f>
        <v/>
      </c>
      <c r="BG50" s="92">
        <f>VLOOKUP(BF50,$B49:$E$65,4,0)</f>
        <v/>
      </c>
      <c r="BH50" s="93">
        <f>BG50*BI50</f>
        <v/>
      </c>
      <c r="BI50" s="94">
        <f>VLOOKUP(BF50,$B$42:AO72,6,0)</f>
        <v/>
      </c>
      <c r="BJ50" s="91">
        <f t="array" ref="BJ50">IFERROR(INDEX($B$42:$B$64,MATCH(0,IF(($D$42:$D$64=BJ$37)*($C$42:$C$64&gt;=BJ$41),COUNTIF(BJ$41:BJ49,$B$42:$B$64),1),0)),"")</f>
        <v/>
      </c>
      <c r="BK50" s="92">
        <f>VLOOKUP(BJ50,$B49:$E$65,4,0)</f>
        <v/>
      </c>
      <c r="BL50" s="93">
        <f>BK50*BM50</f>
        <v/>
      </c>
      <c r="BM50" s="94">
        <f>VLOOKUP(BJ50,$B$42:AS72,6,0)</f>
        <v/>
      </c>
      <c r="BN50" s="91">
        <f t="array" ref="BN50">IFERROR(INDEX($B$42:$B$64,MATCH(0,IF(($D$42:$D$64=BN$37)*($C$42:$C$64&gt;=BN$41),COUNTIF(BN$41:BN49,$B$42:$B$64),1),0)),"")</f>
        <v/>
      </c>
      <c r="BO50" s="92">
        <f>VLOOKUP(BN50,$B49:$E$65,4,0)</f>
        <v/>
      </c>
      <c r="BP50" s="93">
        <f>BO50*BQ50</f>
        <v/>
      </c>
      <c r="BQ50" s="94">
        <f>VLOOKUP(BN50,$B$42:AW72,6,0)</f>
        <v/>
      </c>
      <c r="BR50" s="91">
        <f t="array" ref="BR50">IFERROR(INDEX($B$42:$B$64,MATCH(0,IF(($D$42:$D$64=BR$37)*($C$42:$C$64&gt;=BR$41),COUNTIF(BR$41:BR49,$B$42:$B$64),1),0)),"")</f>
        <v/>
      </c>
      <c r="BS50" s="92">
        <f>VLOOKUP(BR50,$B49:$E$65,4,0)</f>
        <v/>
      </c>
      <c r="BT50" s="93">
        <f>BS50*BU50</f>
        <v/>
      </c>
      <c r="BU50" s="94">
        <f>VLOOKUP(BR50,$B$42:BA72,6,0)</f>
        <v/>
      </c>
      <c r="BV50" s="91">
        <f t="array" ref="BV50">IFERROR(INDEX($B$42:$B$64,MATCH(0,IF(($D$42:$D$64=BV$37)*($C$42:$C$64&gt;=BV$41),COUNTIF(BV$41:BV49,$B$42:$B$64),1),0)),"")</f>
        <v/>
      </c>
      <c r="BW50" s="92">
        <f>VLOOKUP(BV50,$B49:$E$65,4,0)</f>
        <v/>
      </c>
      <c r="BX50" s="93">
        <f>BW50*BY50</f>
        <v/>
      </c>
      <c r="BY50" s="94">
        <f>VLOOKUP(BV50,$B$42:BE72,6,0)</f>
        <v/>
      </c>
      <c r="BZ50" s="91">
        <f t="array" ref="BZ50">IFERROR(INDEX($B$42:$B$64,MATCH(0,IF(($D$42:$D$64=BZ$37)*($C$42:$C$64&gt;=BZ$41),COUNTIF(BZ$41:BZ49,$B$42:$B$64),1),0)),"")</f>
        <v/>
      </c>
      <c r="CA50" s="92">
        <f>VLOOKUP(BZ50,$B49:$E$65,4,0)</f>
        <v/>
      </c>
      <c r="CB50" s="93">
        <f>CA50*CC50</f>
        <v/>
      </c>
      <c r="CC50" s="94">
        <f>VLOOKUP(BZ50,$B$42:BI72,6,0)</f>
        <v/>
      </c>
      <c r="CD50" s="91">
        <f t="array" ref="CD50">IFERROR(INDEX($B$42:$B$64,MATCH(0,IF(($D$42:$D$64=CD$37)*($C$42:$C$64&gt;=CD$41),COUNTIF(CD$41:CD49,$B$42:$B$64),1),0)),"")</f>
        <v/>
      </c>
      <c r="CE50" s="92">
        <f>VLOOKUP(CD50,$B49:$E$65,4,0)</f>
        <v/>
      </c>
      <c r="CF50" s="93">
        <f>CE50*CG50</f>
        <v/>
      </c>
      <c r="CG50" s="94">
        <f>VLOOKUP(CD50,$B$42:BM72,6,0)</f>
        <v/>
      </c>
      <c r="CH50" s="91">
        <f t="array" ref="CH50">IFERROR(INDEX($B$42:$B$64,MATCH(0,IF(($D$42:$D$64=CH$37)*($C$42:$C$64&gt;=CH$41),COUNTIF(CH$41:CH49,$B$42:$B$64),1),0)),"")</f>
        <v/>
      </c>
      <c r="CI50" s="92">
        <f>VLOOKUP(CH50,$B49:$E$65,4,0)</f>
        <v/>
      </c>
      <c r="CJ50" s="93">
        <f>CI50*CK50</f>
        <v/>
      </c>
      <c r="CK50" s="94">
        <f>VLOOKUP(CH50,$B$42:BQ72,6,0)</f>
        <v/>
      </c>
    </row>
    <row r="51" customFormat="1" s="2">
      <c r="A51" s="1" t="n"/>
      <c r="B51" s="87">
        <f>D51&amp;C51</f>
        <v/>
      </c>
      <c r="C51" s="75">
        <f>C50+1</f>
        <v/>
      </c>
      <c r="D51" s="76" t="n">
        <v>101034</v>
      </c>
      <c r="E51" s="123" t="n">
        <v>10</v>
      </c>
      <c r="F51" s="123" t="n">
        <v>170000</v>
      </c>
      <c r="G51" s="124">
        <f>IF(E51=0,0,F51/E51)</f>
        <v/>
      </c>
      <c r="H51" s="76" t="n"/>
      <c r="I51" s="123" t="n"/>
      <c r="J51" s="125">
        <f>T51</f>
        <v/>
      </c>
      <c r="K51" s="124">
        <f>IF(I51=0,0,J51/I51)</f>
        <v/>
      </c>
      <c r="L51" s="1" t="n"/>
      <c r="M51" s="1" t="n"/>
      <c r="N51" s="1" t="n"/>
      <c r="O51" s="1" t="n"/>
      <c r="P51" s="88">
        <f t="array" ref="P51">SUM(--IF(MMULT(--(ROW(E$40:E50)&gt;=TRANSPOSE(ROW(E$40:E50))),--IF(D$40:D50=H51,E$40:E50,0))&lt;SUMIF(H$41:H51,H51,I$41:I51),1,0))</f>
        <v/>
      </c>
      <c r="Q51" s="89">
        <f t="array" ref="Q51">SUMPRODUCT(--IF(OFFSET(D$40,,,P51+1)=H51,1,0),OFFSET(E$40,,,P51+1),OFFSET(G$40,,,P51+1))-SUMIF(H$41:H50,H51,T$41:T50)</f>
        <v/>
      </c>
      <c r="R51" s="89">
        <f t="array" ref="R51">(SUMIF(H$41:H51,H51,I$41:I51)-SUMPRODUCT(--IF(OFFSET(D$40,,,P51+1)=H51,1,0),OFFSET(E$40,,,P51+1)))*OFFSET(G$40,P51,,,)</f>
        <v/>
      </c>
      <c r="S51" s="89">
        <f>Q51+R51</f>
        <v/>
      </c>
      <c r="T51" s="90">
        <f>IF(SUMIF(H$41:H51,H51,I$41:I51)&gt;SUM(D$41:D51,H51,E$41:E51),MAX(SUMIF(D$41:D51,H51,F$41:F51)-SUMIF(H$41:H50,H51,J$41:J50),0),S51)</f>
        <v/>
      </c>
      <c r="U51" s="1" t="n"/>
      <c r="V51" s="91">
        <f t="array" ref="V51">IFERROR(INDEX($B$42:$B$64,MATCH(0,IF(($D$42:$D$64=V$37)*($C$42:$C$64&gt;=V$41),COUNTIF(V$41:V50,$B$42:$B$64),1),0)),"")</f>
        <v/>
      </c>
      <c r="W51" s="92">
        <f>VLOOKUP(V51,$B50:$E$65,4,0)</f>
        <v/>
      </c>
      <c r="X51" s="93">
        <f>W51*Y51</f>
        <v/>
      </c>
      <c r="Y51" s="94">
        <f>VLOOKUP(V51,$B$42:G72,6,0)</f>
        <v/>
      </c>
      <c r="Z51" s="91">
        <f t="array" ref="Z51">IFERROR(INDEX($B$42:$B$64,MATCH(0,IF(($D$42:$D$64=Z$37)*($C$42:$C$64&gt;=Z$41),COUNTIF(Z$41:Z50,$B$42:$B$64),1),0)),"")</f>
        <v/>
      </c>
      <c r="AA51" s="92">
        <f>VLOOKUP(Z51,$B50:$E$65,4,0)</f>
        <v/>
      </c>
      <c r="AB51" s="93">
        <f>AA51*AC51</f>
        <v/>
      </c>
      <c r="AC51" s="94">
        <f>VLOOKUP(Z51,$B$42:I72,6,0)</f>
        <v/>
      </c>
      <c r="AD51" s="91">
        <f t="array" ref="AD51">IFERROR(INDEX($B$42:$B$64,MATCH(0,IF(($D$42:$D$64=AD$37)*($C$42:$C$64&gt;=AD$41),COUNTIF(AD$41:AD50,$B$42:$B$64),1),0)),"")</f>
        <v/>
      </c>
      <c r="AE51" s="92">
        <f>VLOOKUP(AD51,$B50:$E$65,4,0)</f>
        <v/>
      </c>
      <c r="AF51" s="93">
        <f>AE51*AG51</f>
        <v/>
      </c>
      <c r="AG51" s="94">
        <f>VLOOKUP(AD51,$B$42:M72,6,0)</f>
        <v/>
      </c>
      <c r="AH51" s="91">
        <f t="array" ref="AH51">IFERROR(INDEX($B$42:$B$64,MATCH(0,IF(($D$42:$D$64=AH$37)*($C$42:$C$64&gt;=AH$41),COUNTIF(AH$41:AH50,$B$42:$B$64),1),0)),"")</f>
        <v/>
      </c>
      <c r="AI51" s="92">
        <f>VLOOKUP(AH51,$B50:$E$65,4,0)</f>
        <v/>
      </c>
      <c r="AJ51" s="93">
        <f>AI51*AK51</f>
        <v/>
      </c>
      <c r="AK51" s="94">
        <f>VLOOKUP(AH51,$B$42:Q72,6,0)</f>
        <v/>
      </c>
      <c r="AL51" s="91">
        <f t="array" ref="AL51">IFERROR(INDEX($B$42:$B$64,MATCH(0,IF(($D$42:$D$64=AL$37)*($C$42:$C$64&gt;=AL$41),COUNTIF(AL$41:AL50,$B$42:$B$64),1),0)),"")</f>
        <v/>
      </c>
      <c r="AM51" s="92">
        <f>VLOOKUP(AL51,$B50:$E$65,4,0)</f>
        <v/>
      </c>
      <c r="AN51" s="93">
        <f>AM51*AO51</f>
        <v/>
      </c>
      <c r="AO51" s="94">
        <f>VLOOKUP(AL51,$B$42:U72,6,0)</f>
        <v/>
      </c>
      <c r="AP51" s="91">
        <f t="array" ref="AP51">IFERROR(INDEX($B$42:$B$64,MATCH(0,IF(($D$42:$D$64=AP$37)*($C$42:$C$64&gt;=AP$41),COUNTIF(AP$41:AP50,$B$42:$B$64),1),0)),"")</f>
        <v/>
      </c>
      <c r="AQ51" s="92">
        <f>VLOOKUP(AP51,$B50:$E$65,4,0)</f>
        <v/>
      </c>
      <c r="AR51" s="93">
        <f>AQ51*AS51</f>
        <v/>
      </c>
      <c r="AS51" s="94">
        <f>VLOOKUP(AP51,$B$42:Y72,6,0)</f>
        <v/>
      </c>
      <c r="AT51" s="91">
        <f t="array" ref="AT51">IFERROR(INDEX($B$42:$B$64,MATCH(0,IF(($D$42:$D$64=AT$37)*($C$42:$C$64&gt;=AT$41),COUNTIF(AT$41:AT50,$B$42:$B$64),1),0)),"")</f>
        <v/>
      </c>
      <c r="AU51" s="92">
        <f>VLOOKUP(AT51,$B50:$E$65,4,0)</f>
        <v/>
      </c>
      <c r="AV51" s="93">
        <f>AU51*AW51</f>
        <v/>
      </c>
      <c r="AW51" s="94">
        <f>VLOOKUP(AT51,$B$42:AC72,6,0)</f>
        <v/>
      </c>
      <c r="AX51" s="91">
        <f t="array" ref="AX51">IFERROR(INDEX($B$42:$B$64,MATCH(0,IF(($D$42:$D$64=AX$37)*($C$42:$C$64&gt;=AX$41),COUNTIF(AX$41:AX50,$B$42:$B$64),1),0)),"")</f>
        <v/>
      </c>
      <c r="AY51" s="92">
        <f>VLOOKUP(AX51,$B50:$E$65,4,0)</f>
        <v/>
      </c>
      <c r="AZ51" s="93">
        <f>AY51*BA51</f>
        <v/>
      </c>
      <c r="BA51" s="94">
        <f>VLOOKUP(AX51,$B$42:AG72,6,0)</f>
        <v/>
      </c>
      <c r="BB51" s="91">
        <f t="array" ref="BB51">IFERROR(INDEX($B$42:$B$64,MATCH(0,IF(($D$42:$D$64=BB$37)*($C$42:$C$64&gt;=BB$41),COUNTIF(BB$41:BB50,$B$42:$B$64),1),0)),"")</f>
        <v/>
      </c>
      <c r="BC51" s="92">
        <f>VLOOKUP(BB51,$B50:$E$65,4,0)</f>
        <v/>
      </c>
      <c r="BD51" s="93">
        <f>BC51*BE51</f>
        <v/>
      </c>
      <c r="BE51" s="94">
        <f>VLOOKUP(BB51,$B$42:AK72,6,0)</f>
        <v/>
      </c>
      <c r="BF51" s="91">
        <f t="array" ref="BF51">IFERROR(INDEX($B$42:$B$64,MATCH(0,IF(($D$42:$D$64=BF$37)*($C$42:$C$64&gt;=BF$41),COUNTIF(BF$41:BF50,$B$42:$B$64),1),0)),"")</f>
        <v/>
      </c>
      <c r="BG51" s="92">
        <f>VLOOKUP(BF51,$B50:$E$65,4,0)</f>
        <v/>
      </c>
      <c r="BH51" s="93">
        <f>BG51*BI51</f>
        <v/>
      </c>
      <c r="BI51" s="94">
        <f>VLOOKUP(BF51,$B$42:AO72,6,0)</f>
        <v/>
      </c>
      <c r="BJ51" s="91">
        <f t="array" ref="BJ51">IFERROR(INDEX($B$42:$B$64,MATCH(0,IF(($D$42:$D$64=BJ$37)*($C$42:$C$64&gt;=BJ$41),COUNTIF(BJ$41:BJ50,$B$42:$B$64),1),0)),"")</f>
        <v/>
      </c>
      <c r="BK51" s="92">
        <f>VLOOKUP(BJ51,$B50:$E$65,4,0)</f>
        <v/>
      </c>
      <c r="BL51" s="93">
        <f>BK51*BM51</f>
        <v/>
      </c>
      <c r="BM51" s="94">
        <f>VLOOKUP(BJ51,$B$42:AS72,6,0)</f>
        <v/>
      </c>
      <c r="BN51" s="91">
        <f t="array" ref="BN51">IFERROR(INDEX($B$42:$B$64,MATCH(0,IF(($D$42:$D$64=BN$37)*($C$42:$C$64&gt;=BN$41),COUNTIF(BN$41:BN50,$B$42:$B$64),1),0)),"")</f>
        <v/>
      </c>
      <c r="BO51" s="92">
        <f>VLOOKUP(BN51,$B50:$E$65,4,0)</f>
        <v/>
      </c>
      <c r="BP51" s="93">
        <f>BO51*BQ51</f>
        <v/>
      </c>
      <c r="BQ51" s="94">
        <f>VLOOKUP(BN51,$B$42:AW72,6,0)</f>
        <v/>
      </c>
      <c r="BR51" s="91">
        <f t="array" ref="BR51">IFERROR(INDEX($B$42:$B$64,MATCH(0,IF(($D$42:$D$64=BR$37)*($C$42:$C$64&gt;=BR$41),COUNTIF(BR$41:BR50,$B$42:$B$64),1),0)),"")</f>
        <v/>
      </c>
      <c r="BS51" s="92">
        <f>VLOOKUP(BR51,$B50:$E$65,4,0)</f>
        <v/>
      </c>
      <c r="BT51" s="93">
        <f>BS51*BU51</f>
        <v/>
      </c>
      <c r="BU51" s="94">
        <f>VLOOKUP(BR51,$B$42:BA72,6,0)</f>
        <v/>
      </c>
      <c r="BV51" s="91">
        <f t="array" ref="BV51">IFERROR(INDEX($B$42:$B$64,MATCH(0,IF(($D$42:$D$64=BV$37)*($C$42:$C$64&gt;=BV$41),COUNTIF(BV$41:BV50,$B$42:$B$64),1),0)),"")</f>
        <v/>
      </c>
      <c r="BW51" s="92">
        <f>VLOOKUP(BV51,$B50:$E$65,4,0)</f>
        <v/>
      </c>
      <c r="BX51" s="93">
        <f>BW51*BY51</f>
        <v/>
      </c>
      <c r="BY51" s="94">
        <f>VLOOKUP(BV51,$B$42:BE72,6,0)</f>
        <v/>
      </c>
      <c r="BZ51" s="91">
        <f t="array" ref="BZ51">IFERROR(INDEX($B$42:$B$64,MATCH(0,IF(($D$42:$D$64=BZ$37)*($C$42:$C$64&gt;=BZ$41),COUNTIF(BZ$41:BZ50,$B$42:$B$64),1),0)),"")</f>
        <v/>
      </c>
      <c r="CA51" s="92">
        <f>VLOOKUP(BZ51,$B50:$E$65,4,0)</f>
        <v/>
      </c>
      <c r="CB51" s="93">
        <f>CA51*CC51</f>
        <v/>
      </c>
      <c r="CC51" s="94">
        <f>VLOOKUP(BZ51,$B$42:BI72,6,0)</f>
        <v/>
      </c>
      <c r="CD51" s="91">
        <f t="array" ref="CD51">IFERROR(INDEX($B$42:$B$64,MATCH(0,IF(($D$42:$D$64=CD$37)*($C$42:$C$64&gt;=CD$41),COUNTIF(CD$41:CD50,$B$42:$B$64),1),0)),"")</f>
        <v/>
      </c>
      <c r="CE51" s="92">
        <f>VLOOKUP(CD51,$B50:$E$65,4,0)</f>
        <v/>
      </c>
      <c r="CF51" s="93">
        <f>CE51*CG51</f>
        <v/>
      </c>
      <c r="CG51" s="94">
        <f>VLOOKUP(CD51,$B$42:BM72,6,0)</f>
        <v/>
      </c>
      <c r="CH51" s="91">
        <f t="array" ref="CH51">IFERROR(INDEX($B$42:$B$64,MATCH(0,IF(($D$42:$D$64=CH$37)*($C$42:$C$64&gt;=CH$41),COUNTIF(CH$41:CH50,$B$42:$B$64),1),0)),"")</f>
        <v/>
      </c>
      <c r="CI51" s="92">
        <f>VLOOKUP(CH51,$B50:$E$65,4,0)</f>
        <v/>
      </c>
      <c r="CJ51" s="93">
        <f>CI51*CK51</f>
        <v/>
      </c>
      <c r="CK51" s="94">
        <f>VLOOKUP(CH51,$B$42:BQ72,6,0)</f>
        <v/>
      </c>
    </row>
    <row r="52" customFormat="1" s="2">
      <c r="A52" s="1" t="n"/>
      <c r="B52" s="87">
        <f>D52&amp;C52</f>
        <v/>
      </c>
      <c r="C52" s="75">
        <f>C51+1</f>
        <v/>
      </c>
      <c r="D52" s="76" t="n">
        <v>101044</v>
      </c>
      <c r="E52" s="123" t="n">
        <v>10</v>
      </c>
      <c r="F52" s="123" t="n">
        <v>800000</v>
      </c>
      <c r="G52" s="124">
        <f>IF(E52=0,0,F52/E52)</f>
        <v/>
      </c>
      <c r="H52" s="76" t="n"/>
      <c r="I52" s="123" t="n"/>
      <c r="J52" s="125">
        <f>T52</f>
        <v/>
      </c>
      <c r="K52" s="124">
        <f>IF(I52=0,0,J52/I52)</f>
        <v/>
      </c>
      <c r="L52" s="1" t="n"/>
      <c r="M52" s="1" t="n"/>
      <c r="N52" s="1" t="n"/>
      <c r="O52" s="1" t="n"/>
      <c r="P52" s="88">
        <f t="array" ref="P52">SUM(--IF(MMULT(--(ROW(E$40:E51)&gt;=TRANSPOSE(ROW(E$40:E51))),--IF(D$40:D51=H52,E$40:E51,0))&lt;SUMIF(H$41:H52,H52,I$41:I52),1,0))</f>
        <v/>
      </c>
      <c r="Q52" s="89">
        <f t="array" ref="Q52">SUMPRODUCT(--IF(OFFSET(D$40,,,P52+1)=H52,1,0),OFFSET(E$40,,,P52+1),OFFSET(G$40,,,P52+1))-SUMIF(H$41:H51,H52,T$41:T51)</f>
        <v/>
      </c>
      <c r="R52" s="89">
        <f t="array" ref="R52">(SUMIF(H$41:H52,H52,I$41:I52)-SUMPRODUCT(--IF(OFFSET(D$40,,,P52+1)=H52,1,0),OFFSET(E$40,,,P52+1)))*OFFSET(G$40,P52,,,)</f>
        <v/>
      </c>
      <c r="S52" s="89">
        <f>Q52+R52</f>
        <v/>
      </c>
      <c r="T52" s="90">
        <f>IF(SUMIF(H$41:H52,H52,I$41:I52)&gt;SUM(D$41:D52,H52,E$41:E52),MAX(SUMIF(D$41:D52,H52,F$41:F52)-SUMIF(H$41:H51,H52,J$41:J51),0),S52)</f>
        <v/>
      </c>
      <c r="U52" s="1" t="n"/>
      <c r="V52" s="91">
        <f t="array" ref="V52">IFERROR(INDEX($B$42:$B$64,MATCH(0,IF(($D$42:$D$64=V$37)*($C$42:$C$64&gt;=V$41),COUNTIF(V$41:V51,$B$42:$B$64),1),0)),"")</f>
        <v/>
      </c>
      <c r="W52" s="92">
        <f>VLOOKUP(V52,$B51:$E$65,4,0)</f>
        <v/>
      </c>
      <c r="X52" s="93">
        <f>W52*Y52</f>
        <v/>
      </c>
      <c r="Y52" s="94">
        <f>VLOOKUP(V52,$B$42:G72,6,0)</f>
        <v/>
      </c>
      <c r="Z52" s="91">
        <f t="array" ref="Z52">IFERROR(INDEX($B$42:$B$64,MATCH(0,IF(($D$42:$D$64=Z$37)*($C$42:$C$64&gt;=Z$41),COUNTIF(Z$41:Z51,$B$42:$B$64),1),0)),"")</f>
        <v/>
      </c>
      <c r="AA52" s="92">
        <f>VLOOKUP(Z52,$B51:$E$65,4,0)</f>
        <v/>
      </c>
      <c r="AB52" s="93">
        <f>AA52*AC52</f>
        <v/>
      </c>
      <c r="AC52" s="94">
        <f>VLOOKUP(Z52,$B$42:I72,6,0)</f>
        <v/>
      </c>
      <c r="AD52" s="91">
        <f t="array" ref="AD52">IFERROR(INDEX($B$42:$B$64,MATCH(0,IF(($D$42:$D$64=AD$37)*($C$42:$C$64&gt;=AD$41),COUNTIF(AD$41:AD51,$B$42:$B$64),1),0)),"")</f>
        <v/>
      </c>
      <c r="AE52" s="92">
        <f>VLOOKUP(AD52,$B51:$E$65,4,0)</f>
        <v/>
      </c>
      <c r="AF52" s="93">
        <f>AE52*AG52</f>
        <v/>
      </c>
      <c r="AG52" s="94">
        <f>VLOOKUP(AD52,$B$42:M72,6,0)</f>
        <v/>
      </c>
      <c r="AH52" s="91">
        <f t="array" ref="AH52">IFERROR(INDEX($B$42:$B$64,MATCH(0,IF(($D$42:$D$64=AH$37)*($C$42:$C$64&gt;=AH$41),COUNTIF(AH$41:AH51,$B$42:$B$64),1),0)),"")</f>
        <v/>
      </c>
      <c r="AI52" s="92">
        <f>VLOOKUP(AH52,$B51:$E$65,4,0)</f>
        <v/>
      </c>
      <c r="AJ52" s="93">
        <f>AI52*AK52</f>
        <v/>
      </c>
      <c r="AK52" s="94">
        <f>VLOOKUP(AH52,$B$42:Q72,6,0)</f>
        <v/>
      </c>
      <c r="AL52" s="91">
        <f t="array" ref="AL52">IFERROR(INDEX($B$42:$B$64,MATCH(0,IF(($D$42:$D$64=AL$37)*($C$42:$C$64&gt;=AL$41),COUNTIF(AL$41:AL51,$B$42:$B$64),1),0)),"")</f>
        <v/>
      </c>
      <c r="AM52" s="92">
        <f>VLOOKUP(AL52,$B51:$E$65,4,0)</f>
        <v/>
      </c>
      <c r="AN52" s="93">
        <f>AM52*AO52</f>
        <v/>
      </c>
      <c r="AO52" s="94">
        <f>VLOOKUP(AL52,$B$42:U72,6,0)</f>
        <v/>
      </c>
      <c r="AP52" s="91">
        <f t="array" ref="AP52">IFERROR(INDEX($B$42:$B$64,MATCH(0,IF(($D$42:$D$64=AP$37)*($C$42:$C$64&gt;=AP$41),COUNTIF(AP$41:AP51,$B$42:$B$64),1),0)),"")</f>
        <v/>
      </c>
      <c r="AQ52" s="92">
        <f>VLOOKUP(AP52,$B51:$E$65,4,0)</f>
        <v/>
      </c>
      <c r="AR52" s="93">
        <f>AQ52*AS52</f>
        <v/>
      </c>
      <c r="AS52" s="94">
        <f>VLOOKUP(AP52,$B$42:Y72,6,0)</f>
        <v/>
      </c>
      <c r="AT52" s="91">
        <f t="array" ref="AT52">IFERROR(INDEX($B$42:$B$64,MATCH(0,IF(($D$42:$D$64=AT$37)*($C$42:$C$64&gt;=AT$41),COUNTIF(AT$41:AT51,$B$42:$B$64),1),0)),"")</f>
        <v/>
      </c>
      <c r="AU52" s="92">
        <f>VLOOKUP(AT52,$B51:$E$65,4,0)</f>
        <v/>
      </c>
      <c r="AV52" s="93">
        <f>AU52*AW52</f>
        <v/>
      </c>
      <c r="AW52" s="94">
        <f>VLOOKUP(AT52,$B$42:AC72,6,0)</f>
        <v/>
      </c>
      <c r="AX52" s="91">
        <f t="array" ref="AX52">IFERROR(INDEX($B$42:$B$64,MATCH(0,IF(($D$42:$D$64=AX$37)*($C$42:$C$64&gt;=AX$41),COUNTIF(AX$41:AX51,$B$42:$B$64),1),0)),"")</f>
        <v/>
      </c>
      <c r="AY52" s="92">
        <f>VLOOKUP(AX52,$B51:$E$65,4,0)</f>
        <v/>
      </c>
      <c r="AZ52" s="93">
        <f>AY52*BA52</f>
        <v/>
      </c>
      <c r="BA52" s="94">
        <f>VLOOKUP(AX52,$B$42:AG72,6,0)</f>
        <v/>
      </c>
      <c r="BB52" s="91">
        <f t="array" ref="BB52">IFERROR(INDEX($B$42:$B$64,MATCH(0,IF(($D$42:$D$64=BB$37)*($C$42:$C$64&gt;=BB$41),COUNTIF(BB$41:BB51,$B$42:$B$64),1),0)),"")</f>
        <v/>
      </c>
      <c r="BC52" s="92">
        <f>VLOOKUP(BB52,$B51:$E$65,4,0)</f>
        <v/>
      </c>
      <c r="BD52" s="93">
        <f>BC52*BE52</f>
        <v/>
      </c>
      <c r="BE52" s="94">
        <f>VLOOKUP(BB52,$B$42:AK72,6,0)</f>
        <v/>
      </c>
      <c r="BF52" s="91">
        <f t="array" ref="BF52">IFERROR(INDEX($B$42:$B$64,MATCH(0,IF(($D$42:$D$64=BF$37)*($C$42:$C$64&gt;=BF$41),COUNTIF(BF$41:BF51,$B$42:$B$64),1),0)),"")</f>
        <v/>
      </c>
      <c r="BG52" s="92">
        <f>VLOOKUP(BF52,$B51:$E$65,4,0)</f>
        <v/>
      </c>
      <c r="BH52" s="93">
        <f>BG52*BI52</f>
        <v/>
      </c>
      <c r="BI52" s="94">
        <f>VLOOKUP(BF52,$B$42:AO72,6,0)</f>
        <v/>
      </c>
      <c r="BJ52" s="91">
        <f t="array" ref="BJ52">IFERROR(INDEX($B$42:$B$64,MATCH(0,IF(($D$42:$D$64=BJ$37)*($C$42:$C$64&gt;=BJ$41),COUNTIF(BJ$41:BJ51,$B$42:$B$64),1),0)),"")</f>
        <v/>
      </c>
      <c r="BK52" s="92">
        <f>VLOOKUP(BJ52,$B51:$E$65,4,0)</f>
        <v/>
      </c>
      <c r="BL52" s="93">
        <f>BK52*BM52</f>
        <v/>
      </c>
      <c r="BM52" s="94">
        <f>VLOOKUP(BJ52,$B$42:AS72,6,0)</f>
        <v/>
      </c>
      <c r="BN52" s="91">
        <f t="array" ref="BN52">IFERROR(INDEX($B$42:$B$64,MATCH(0,IF(($D$42:$D$64=BN$37)*($C$42:$C$64&gt;=BN$41),COUNTIF(BN$41:BN51,$B$42:$B$64),1),0)),"")</f>
        <v/>
      </c>
      <c r="BO52" s="92">
        <f>VLOOKUP(BN52,$B51:$E$65,4,0)</f>
        <v/>
      </c>
      <c r="BP52" s="93">
        <f>BO52*BQ52</f>
        <v/>
      </c>
      <c r="BQ52" s="94">
        <f>VLOOKUP(BN52,$B$42:AW72,6,0)</f>
        <v/>
      </c>
      <c r="BR52" s="91">
        <f t="array" ref="BR52">IFERROR(INDEX($B$42:$B$64,MATCH(0,IF(($D$42:$D$64=BR$37)*($C$42:$C$64&gt;=BR$41),COUNTIF(BR$41:BR51,$B$42:$B$64),1),0)),"")</f>
        <v/>
      </c>
      <c r="BS52" s="92">
        <f>VLOOKUP(BR52,$B51:$E$65,4,0)</f>
        <v/>
      </c>
      <c r="BT52" s="93">
        <f>BS52*BU52</f>
        <v/>
      </c>
      <c r="BU52" s="94">
        <f>VLOOKUP(BR52,$B$42:BA72,6,0)</f>
        <v/>
      </c>
      <c r="BV52" s="91">
        <f t="array" ref="BV52">IFERROR(INDEX($B$42:$B$64,MATCH(0,IF(($D$42:$D$64=BV$37)*($C$42:$C$64&gt;=BV$41),COUNTIF(BV$41:BV51,$B$42:$B$64),1),0)),"")</f>
        <v/>
      </c>
      <c r="BW52" s="92">
        <f>VLOOKUP(BV52,$B51:$E$65,4,0)</f>
        <v/>
      </c>
      <c r="BX52" s="93">
        <f>BW52*BY52</f>
        <v/>
      </c>
      <c r="BY52" s="94">
        <f>VLOOKUP(BV52,$B$42:BE72,6,0)</f>
        <v/>
      </c>
      <c r="BZ52" s="91">
        <f t="array" ref="BZ52">IFERROR(INDEX($B$42:$B$64,MATCH(0,IF(($D$42:$D$64=BZ$37)*($C$42:$C$64&gt;=BZ$41),COUNTIF(BZ$41:BZ51,$B$42:$B$64),1),0)),"")</f>
        <v/>
      </c>
      <c r="CA52" s="92">
        <f>VLOOKUP(BZ52,$B51:$E$65,4,0)</f>
        <v/>
      </c>
      <c r="CB52" s="93">
        <f>CA52*CC52</f>
        <v/>
      </c>
      <c r="CC52" s="94">
        <f>VLOOKUP(BZ52,$B$42:BI72,6,0)</f>
        <v/>
      </c>
      <c r="CD52" s="91">
        <f t="array" ref="CD52">IFERROR(INDEX($B$42:$B$64,MATCH(0,IF(($D$42:$D$64=CD$37)*($C$42:$C$64&gt;=CD$41),COUNTIF(CD$41:CD51,$B$42:$B$64),1),0)),"")</f>
        <v/>
      </c>
      <c r="CE52" s="92">
        <f>VLOOKUP(CD52,$B51:$E$65,4,0)</f>
        <v/>
      </c>
      <c r="CF52" s="93">
        <f>CE52*CG52</f>
        <v/>
      </c>
      <c r="CG52" s="94">
        <f>VLOOKUP(CD52,$B$42:BM72,6,0)</f>
        <v/>
      </c>
      <c r="CH52" s="91">
        <f t="array" ref="CH52">IFERROR(INDEX($B$42:$B$64,MATCH(0,IF(($D$42:$D$64=CH$37)*($C$42:$C$64&gt;=CH$41),COUNTIF(CH$41:CH51,$B$42:$B$64),1),0)),"")</f>
        <v/>
      </c>
      <c r="CI52" s="92">
        <f>VLOOKUP(CH52,$B51:$E$65,4,0)</f>
        <v/>
      </c>
      <c r="CJ52" s="93">
        <f>CI52*CK52</f>
        <v/>
      </c>
      <c r="CK52" s="94">
        <f>VLOOKUP(CH52,$B$42:BQ72,6,0)</f>
        <v/>
      </c>
    </row>
    <row r="53" customFormat="1" s="2">
      <c r="A53" s="1" t="n"/>
      <c r="B53" s="87">
        <f>D53&amp;C53</f>
        <v/>
      </c>
      <c r="C53" s="75">
        <f>C52+1</f>
        <v/>
      </c>
      <c r="D53" s="76" t="n">
        <v>101037</v>
      </c>
      <c r="E53" s="123" t="n">
        <v>3</v>
      </c>
      <c r="F53" s="123" t="n">
        <v>6780000</v>
      </c>
      <c r="G53" s="124">
        <f>IF(E53=0,0,F53/E53)</f>
        <v/>
      </c>
      <c r="H53" s="76" t="n"/>
      <c r="I53" s="123" t="n"/>
      <c r="J53" s="125">
        <f>T53</f>
        <v/>
      </c>
      <c r="K53" s="124">
        <f>IF(I53=0,0,J53/I53)</f>
        <v/>
      </c>
      <c r="L53" s="1" t="n"/>
      <c r="M53" s="1" t="n"/>
      <c r="N53" s="1" t="n"/>
      <c r="O53" s="1" t="n"/>
      <c r="P53" s="88">
        <f t="array" ref="P53">SUM(--IF(MMULT(--(ROW(E$40:E52)&gt;=TRANSPOSE(ROW(E$40:E52))),--IF(D$40:D52=H53,E$40:E52,0))&lt;SUMIF(H$41:H53,H53,I$41:I53),1,0))</f>
        <v/>
      </c>
      <c r="Q53" s="89">
        <f t="array" ref="Q53">SUMPRODUCT(--IF(OFFSET(D$40,,,P53+1)=H53,1,0),OFFSET(E$40,,,P53+1),OFFSET(G$40,,,P53+1))-SUMIF(H$41:H52,H53,T$41:T52)</f>
        <v/>
      </c>
      <c r="R53" s="89">
        <f t="array" ref="R53">(SUMIF(H$41:H53,H53,I$41:I53)-SUMPRODUCT(--IF(OFFSET(D$40,,,P53+1)=H53,1,0),OFFSET(E$40,,,P53+1)))*OFFSET(G$40,P53,,,)</f>
        <v/>
      </c>
      <c r="S53" s="89">
        <f>Q53+R53</f>
        <v/>
      </c>
      <c r="T53" s="90">
        <f>IF(SUMIF(H$41:H53,H53,I$41:I53)&gt;SUM(D$41:D53,H53,E$41:E53),MAX(SUMIF(D$41:D53,H53,F$41:F53)-SUMIF(H$41:H52,H53,J$41:J52),0),S53)</f>
        <v/>
      </c>
      <c r="U53" s="1" t="n"/>
      <c r="V53" s="91">
        <f t="array" ref="V53">IFERROR(INDEX($B$42:$B$64,MATCH(0,IF(($D$42:$D$64=V$37)*($C$42:$C$64&gt;=V$41),COUNTIF(V$41:V52,$B$42:$B$64),1),0)),"")</f>
        <v/>
      </c>
      <c r="W53" s="92">
        <f>VLOOKUP(V53,$B52:$E$65,4,0)</f>
        <v/>
      </c>
      <c r="X53" s="93">
        <f>W53*Y53</f>
        <v/>
      </c>
      <c r="Y53" s="94">
        <f>VLOOKUP(V53,$B$42:G72,6,0)</f>
        <v/>
      </c>
      <c r="Z53" s="91">
        <f t="array" ref="Z53">IFERROR(INDEX($B$42:$B$64,MATCH(0,IF(($D$42:$D$64=Z$37)*($C$42:$C$64&gt;=Z$41),COUNTIF(Z$41:Z52,$B$42:$B$64),1),0)),"")</f>
        <v/>
      </c>
      <c r="AA53" s="92">
        <f>VLOOKUP(Z53,$B52:$E$65,4,0)</f>
        <v/>
      </c>
      <c r="AB53" s="93">
        <f>AA53*AC53</f>
        <v/>
      </c>
      <c r="AC53" s="94">
        <f>VLOOKUP(Z53,$B$42:I72,6,0)</f>
        <v/>
      </c>
      <c r="AD53" s="91">
        <f t="array" ref="AD53">IFERROR(INDEX($B$42:$B$64,MATCH(0,IF(($D$42:$D$64=AD$37)*($C$42:$C$64&gt;=AD$41),COUNTIF(AD$41:AD52,$B$42:$B$64),1),0)),"")</f>
        <v/>
      </c>
      <c r="AE53" s="92">
        <f>VLOOKUP(AD53,$B52:$E$65,4,0)</f>
        <v/>
      </c>
      <c r="AF53" s="93">
        <f>AE53*AG53</f>
        <v/>
      </c>
      <c r="AG53" s="94">
        <f>VLOOKUP(AD53,$B$42:M72,6,0)</f>
        <v/>
      </c>
      <c r="AH53" s="91">
        <f t="array" ref="AH53">IFERROR(INDEX($B$42:$B$64,MATCH(0,IF(($D$42:$D$64=AH$37)*($C$42:$C$64&gt;=AH$41),COUNTIF(AH$41:AH52,$B$42:$B$64),1),0)),"")</f>
        <v/>
      </c>
      <c r="AI53" s="92">
        <f>VLOOKUP(AH53,$B52:$E$65,4,0)</f>
        <v/>
      </c>
      <c r="AJ53" s="93">
        <f>AI53*AK53</f>
        <v/>
      </c>
      <c r="AK53" s="94">
        <f>VLOOKUP(AH53,$B$42:Q72,6,0)</f>
        <v/>
      </c>
      <c r="AL53" s="91">
        <f t="array" ref="AL53">IFERROR(INDEX($B$42:$B$64,MATCH(0,IF(($D$42:$D$64=AL$37)*($C$42:$C$64&gt;=AL$41),COUNTIF(AL$41:AL52,$B$42:$B$64),1),0)),"")</f>
        <v/>
      </c>
      <c r="AM53" s="92">
        <f>VLOOKUP(AL53,$B52:$E$65,4,0)</f>
        <v/>
      </c>
      <c r="AN53" s="93">
        <f>AM53*AO53</f>
        <v/>
      </c>
      <c r="AO53" s="94">
        <f>VLOOKUP(AL53,$B$42:U72,6,0)</f>
        <v/>
      </c>
      <c r="AP53" s="91">
        <f t="array" ref="AP53">IFERROR(INDEX($B$42:$B$64,MATCH(0,IF(($D$42:$D$64=AP$37)*($C$42:$C$64&gt;=AP$41),COUNTIF(AP$41:AP52,$B$42:$B$64),1),0)),"")</f>
        <v/>
      </c>
      <c r="AQ53" s="92">
        <f>VLOOKUP(AP53,$B52:$E$65,4,0)</f>
        <v/>
      </c>
      <c r="AR53" s="93">
        <f>AQ53*AS53</f>
        <v/>
      </c>
      <c r="AS53" s="94">
        <f>VLOOKUP(AP53,$B$42:Y72,6,0)</f>
        <v/>
      </c>
      <c r="AT53" s="91">
        <f t="array" ref="AT53">IFERROR(INDEX($B$42:$B$64,MATCH(0,IF(($D$42:$D$64=AT$37)*($C$42:$C$64&gt;=AT$41),COUNTIF(AT$41:AT52,$B$42:$B$64),1),0)),"")</f>
        <v/>
      </c>
      <c r="AU53" s="92">
        <f>VLOOKUP(AT53,$B52:$E$65,4,0)</f>
        <v/>
      </c>
      <c r="AV53" s="93">
        <f>AU53*AW53</f>
        <v/>
      </c>
      <c r="AW53" s="94">
        <f>VLOOKUP(AT53,$B$42:AC72,6,0)</f>
        <v/>
      </c>
      <c r="AX53" s="91">
        <f t="array" ref="AX53">IFERROR(INDEX($B$42:$B$64,MATCH(0,IF(($D$42:$D$64=AX$37)*($C$42:$C$64&gt;=AX$41),COUNTIF(AX$41:AX52,$B$42:$B$64),1),0)),"")</f>
        <v/>
      </c>
      <c r="AY53" s="92">
        <f>VLOOKUP(AX53,$B52:$E$65,4,0)</f>
        <v/>
      </c>
      <c r="AZ53" s="93">
        <f>AY53*BA53</f>
        <v/>
      </c>
      <c r="BA53" s="94">
        <f>VLOOKUP(AX53,$B$42:AG72,6,0)</f>
        <v/>
      </c>
      <c r="BB53" s="91">
        <f t="array" ref="BB53">IFERROR(INDEX($B$42:$B$64,MATCH(0,IF(($D$42:$D$64=BB$37)*($C$42:$C$64&gt;=BB$41),COUNTIF(BB$41:BB52,$B$42:$B$64),1),0)),"")</f>
        <v/>
      </c>
      <c r="BC53" s="92">
        <f>VLOOKUP(BB53,$B52:$E$65,4,0)</f>
        <v/>
      </c>
      <c r="BD53" s="93">
        <f>BC53*BE53</f>
        <v/>
      </c>
      <c r="BE53" s="94">
        <f>VLOOKUP(BB53,$B$42:AK72,6,0)</f>
        <v/>
      </c>
      <c r="BF53" s="91">
        <f t="array" ref="BF53">IFERROR(INDEX($B$42:$B$64,MATCH(0,IF(($D$42:$D$64=BF$37)*($C$42:$C$64&gt;=BF$41),COUNTIF(BF$41:BF52,$B$42:$B$64),1),0)),"")</f>
        <v/>
      </c>
      <c r="BG53" s="92">
        <f>VLOOKUP(BF53,$B52:$E$65,4,0)</f>
        <v/>
      </c>
      <c r="BH53" s="93">
        <f>BG53*BI53</f>
        <v/>
      </c>
      <c r="BI53" s="94">
        <f>VLOOKUP(BF53,$B$42:AO72,6,0)</f>
        <v/>
      </c>
      <c r="BJ53" s="91">
        <f t="array" ref="BJ53">IFERROR(INDEX($B$42:$B$64,MATCH(0,IF(($D$42:$D$64=BJ$37)*($C$42:$C$64&gt;=BJ$41),COUNTIF(BJ$41:BJ52,$B$42:$B$64),1),0)),"")</f>
        <v/>
      </c>
      <c r="BK53" s="92">
        <f>VLOOKUP(BJ53,$B52:$E$65,4,0)</f>
        <v/>
      </c>
      <c r="BL53" s="93">
        <f>BK53*BM53</f>
        <v/>
      </c>
      <c r="BM53" s="94">
        <f>VLOOKUP(BJ53,$B$42:AS72,6,0)</f>
        <v/>
      </c>
      <c r="BN53" s="91">
        <f t="array" ref="BN53">IFERROR(INDEX($B$42:$B$64,MATCH(0,IF(($D$42:$D$64=BN$37)*($C$42:$C$64&gt;=BN$41),COUNTIF(BN$41:BN52,$B$42:$B$64),1),0)),"")</f>
        <v/>
      </c>
      <c r="BO53" s="92">
        <f>VLOOKUP(BN53,$B52:$E$65,4,0)</f>
        <v/>
      </c>
      <c r="BP53" s="93">
        <f>BO53*BQ53</f>
        <v/>
      </c>
      <c r="BQ53" s="94">
        <f>VLOOKUP(BN53,$B$42:AW72,6,0)</f>
        <v/>
      </c>
      <c r="BR53" s="91">
        <f t="array" ref="BR53">IFERROR(INDEX($B$42:$B$64,MATCH(0,IF(($D$42:$D$64=BR$37)*($C$42:$C$64&gt;=BR$41),COUNTIF(BR$41:BR52,$B$42:$B$64),1),0)),"")</f>
        <v/>
      </c>
      <c r="BS53" s="92">
        <f>VLOOKUP(BR53,$B52:$E$65,4,0)</f>
        <v/>
      </c>
      <c r="BT53" s="93">
        <f>BS53*BU53</f>
        <v/>
      </c>
      <c r="BU53" s="94">
        <f>VLOOKUP(BR53,$B$42:BA72,6,0)</f>
        <v/>
      </c>
      <c r="BV53" s="91">
        <f t="array" ref="BV53">IFERROR(INDEX($B$42:$B$64,MATCH(0,IF(($D$42:$D$64=BV$37)*($C$42:$C$64&gt;=BV$41),COUNTIF(BV$41:BV52,$B$42:$B$64),1),0)),"")</f>
        <v/>
      </c>
      <c r="BW53" s="92">
        <f>VLOOKUP(BV53,$B52:$E$65,4,0)</f>
        <v/>
      </c>
      <c r="BX53" s="93">
        <f>BW53*BY53</f>
        <v/>
      </c>
      <c r="BY53" s="94">
        <f>VLOOKUP(BV53,$B$42:BE72,6,0)</f>
        <v/>
      </c>
      <c r="BZ53" s="91">
        <f t="array" ref="BZ53">IFERROR(INDEX($B$42:$B$64,MATCH(0,IF(($D$42:$D$64=BZ$37)*($C$42:$C$64&gt;=BZ$41),COUNTIF(BZ$41:BZ52,$B$42:$B$64),1),0)),"")</f>
        <v/>
      </c>
      <c r="CA53" s="92">
        <f>VLOOKUP(BZ53,$B52:$E$65,4,0)</f>
        <v/>
      </c>
      <c r="CB53" s="93">
        <f>CA53*CC53</f>
        <v/>
      </c>
      <c r="CC53" s="94">
        <f>VLOOKUP(BZ53,$B$42:BI72,6,0)</f>
        <v/>
      </c>
      <c r="CD53" s="91">
        <f t="array" ref="CD53">IFERROR(INDEX($B$42:$B$64,MATCH(0,IF(($D$42:$D$64=CD$37)*($C$42:$C$64&gt;=CD$41),COUNTIF(CD$41:CD52,$B$42:$B$64),1),0)),"")</f>
        <v/>
      </c>
      <c r="CE53" s="92">
        <f>VLOOKUP(CD53,$B52:$E$65,4,0)</f>
        <v/>
      </c>
      <c r="CF53" s="93">
        <f>CE53*CG53</f>
        <v/>
      </c>
      <c r="CG53" s="94">
        <f>VLOOKUP(CD53,$B$42:BM72,6,0)</f>
        <v/>
      </c>
      <c r="CH53" s="91">
        <f t="array" ref="CH53">IFERROR(INDEX($B$42:$B$64,MATCH(0,IF(($D$42:$D$64=CH$37)*($C$42:$C$64&gt;=CH$41),COUNTIF(CH$41:CH52,$B$42:$B$64),1),0)),"")</f>
        <v/>
      </c>
      <c r="CI53" s="92">
        <f>VLOOKUP(CH53,$B52:$E$65,4,0)</f>
        <v/>
      </c>
      <c r="CJ53" s="93">
        <f>CI53*CK53</f>
        <v/>
      </c>
      <c r="CK53" s="94">
        <f>VLOOKUP(CH53,$B$42:BQ72,6,0)</f>
        <v/>
      </c>
    </row>
    <row r="54" customFormat="1" s="2">
      <c r="A54" s="1" t="n"/>
      <c r="B54" s="87">
        <f>D54&amp;C54</f>
        <v/>
      </c>
      <c r="C54" s="75">
        <f>C53+1</f>
        <v/>
      </c>
      <c r="D54" s="76" t="n">
        <v>101039</v>
      </c>
      <c r="E54" s="123" t="n">
        <v>3</v>
      </c>
      <c r="F54" s="123" t="n">
        <v>4359000</v>
      </c>
      <c r="G54" s="124">
        <f>IF(E54=0,0,F54/E54)</f>
        <v/>
      </c>
      <c r="H54" s="76" t="n"/>
      <c r="I54" s="123" t="n"/>
      <c r="J54" s="125">
        <f>T54</f>
        <v/>
      </c>
      <c r="K54" s="124">
        <f>IF(I54=0,0,J54/I54)</f>
        <v/>
      </c>
      <c r="L54" s="1" t="n"/>
      <c r="M54" s="1" t="n"/>
      <c r="N54" s="1" t="n"/>
      <c r="O54" s="1" t="n"/>
      <c r="P54" s="88">
        <f t="array" ref="P54">SUM(--IF(MMULT(--(ROW(E$40:E53)&gt;=TRANSPOSE(ROW(E$40:E53))),--IF(D$40:D53=H54,E$40:E53,0))&lt;SUMIF(H$41:H54,H54,I$41:I54),1,0))</f>
        <v/>
      </c>
      <c r="Q54" s="89">
        <f t="array" ref="Q54">SUMPRODUCT(--IF(OFFSET(D$40,,,P54+1)=H54,1,0),OFFSET(E$40,,,P54+1),OFFSET(G$40,,,P54+1))-SUMIF(H$41:H53,H54,T$41:T53)</f>
        <v/>
      </c>
      <c r="R54" s="89">
        <f t="array" ref="R54">(SUMIF(H$41:H54,H54,I$41:I54)-SUMPRODUCT(--IF(OFFSET(D$40,,,P54+1)=H54,1,0),OFFSET(E$40,,,P54+1)))*OFFSET(G$40,P54,,,)</f>
        <v/>
      </c>
      <c r="S54" s="89">
        <f>Q54+R54</f>
        <v/>
      </c>
      <c r="T54" s="90">
        <f>IF(SUMIF(H$41:H54,H54,I$41:I54)&gt;SUM(D$41:D54,H54,E$41:E54),MAX(SUMIF(D$41:D54,H54,F$41:F54)-SUMIF(H$41:H53,H54,J$41:J53),0),S54)</f>
        <v/>
      </c>
      <c r="U54" s="1" t="n"/>
      <c r="V54" s="91">
        <f t="array" ref="V54">IFERROR(INDEX($B$42:$B$64,MATCH(0,IF(($D$42:$D$64=V$37)*($C$42:$C$64&gt;=V$41),COUNTIF(V$41:V53,$B$42:$B$64),1),0)),"")</f>
        <v/>
      </c>
      <c r="W54" s="92">
        <f>VLOOKUP(V54,$B53:$E$65,4,0)</f>
        <v/>
      </c>
      <c r="X54" s="93">
        <f>W54*Y54</f>
        <v/>
      </c>
      <c r="Y54" s="94">
        <f>VLOOKUP(V54,$B$42:G72,6,0)</f>
        <v/>
      </c>
      <c r="Z54" s="91">
        <f t="array" ref="Z54">IFERROR(INDEX($B$42:$B$64,MATCH(0,IF(($D$42:$D$64=Z$37)*($C$42:$C$64&gt;=Z$41),COUNTIF(Z$41:Z53,$B$42:$B$64),1),0)),"")</f>
        <v/>
      </c>
      <c r="AA54" s="92">
        <f>VLOOKUP(Z54,$B53:$E$65,4,0)</f>
        <v/>
      </c>
      <c r="AB54" s="93">
        <f>AA54*AC54</f>
        <v/>
      </c>
      <c r="AC54" s="94">
        <f>VLOOKUP(Z54,$B$42:I72,6,0)</f>
        <v/>
      </c>
      <c r="AD54" s="91">
        <f t="array" ref="AD54">IFERROR(INDEX($B$42:$B$64,MATCH(0,IF(($D$42:$D$64=AD$37)*($C$42:$C$64&gt;=AD$41),COUNTIF(AD$41:AD53,$B$42:$B$64),1),0)),"")</f>
        <v/>
      </c>
      <c r="AE54" s="92">
        <f>VLOOKUP(AD54,$B53:$E$65,4,0)</f>
        <v/>
      </c>
      <c r="AF54" s="93">
        <f>AE54*AG54</f>
        <v/>
      </c>
      <c r="AG54" s="94">
        <f>VLOOKUP(AD54,$B$42:M72,6,0)</f>
        <v/>
      </c>
      <c r="AH54" s="91">
        <f t="array" ref="AH54">IFERROR(INDEX($B$42:$B$64,MATCH(0,IF(($D$42:$D$64=AH$37)*($C$42:$C$64&gt;=AH$41),COUNTIF(AH$41:AH53,$B$42:$B$64),1),0)),"")</f>
        <v/>
      </c>
      <c r="AI54" s="92">
        <f>VLOOKUP(AH54,$B53:$E$65,4,0)</f>
        <v/>
      </c>
      <c r="AJ54" s="93">
        <f>AI54*AK54</f>
        <v/>
      </c>
      <c r="AK54" s="94">
        <f>VLOOKUP(AH54,$B$42:Q72,6,0)</f>
        <v/>
      </c>
      <c r="AL54" s="91">
        <f t="array" ref="AL54">IFERROR(INDEX($B$42:$B$64,MATCH(0,IF(($D$42:$D$64=AL$37)*($C$42:$C$64&gt;=AL$41),COUNTIF(AL$41:AL53,$B$42:$B$64),1),0)),"")</f>
        <v/>
      </c>
      <c r="AM54" s="92">
        <f>VLOOKUP(AL54,$B53:$E$65,4,0)</f>
        <v/>
      </c>
      <c r="AN54" s="93">
        <f>AM54*AO54</f>
        <v/>
      </c>
      <c r="AO54" s="94">
        <f>VLOOKUP(AL54,$B$42:U72,6,0)</f>
        <v/>
      </c>
      <c r="AP54" s="91">
        <f t="array" ref="AP54">IFERROR(INDEX($B$42:$B$64,MATCH(0,IF(($D$42:$D$64=AP$37)*($C$42:$C$64&gt;=AP$41),COUNTIF(AP$41:AP53,$B$42:$B$64),1),0)),"")</f>
        <v/>
      </c>
      <c r="AQ54" s="92">
        <f>VLOOKUP(AP54,$B53:$E$65,4,0)</f>
        <v/>
      </c>
      <c r="AR54" s="93">
        <f>AQ54*AS54</f>
        <v/>
      </c>
      <c r="AS54" s="94">
        <f>VLOOKUP(AP54,$B$42:Y72,6,0)</f>
        <v/>
      </c>
      <c r="AT54" s="91">
        <f t="array" ref="AT54">IFERROR(INDEX($B$42:$B$64,MATCH(0,IF(($D$42:$D$64=AT$37)*($C$42:$C$64&gt;=AT$41),COUNTIF(AT$41:AT53,$B$42:$B$64),1),0)),"")</f>
        <v/>
      </c>
      <c r="AU54" s="92">
        <f>VLOOKUP(AT54,$B53:$E$65,4,0)</f>
        <v/>
      </c>
      <c r="AV54" s="93">
        <f>AU54*AW54</f>
        <v/>
      </c>
      <c r="AW54" s="94">
        <f>VLOOKUP(AT54,$B$42:AC72,6,0)</f>
        <v/>
      </c>
      <c r="AX54" s="91">
        <f t="array" ref="AX54">IFERROR(INDEX($B$42:$B$64,MATCH(0,IF(($D$42:$D$64=AX$37)*($C$42:$C$64&gt;=AX$41),COUNTIF(AX$41:AX53,$B$42:$B$64),1),0)),"")</f>
        <v/>
      </c>
      <c r="AY54" s="92">
        <f>VLOOKUP(AX54,$B53:$E$65,4,0)</f>
        <v/>
      </c>
      <c r="AZ54" s="93">
        <f>AY54*BA54</f>
        <v/>
      </c>
      <c r="BA54" s="94">
        <f>VLOOKUP(AX54,$B$42:AG72,6,0)</f>
        <v/>
      </c>
      <c r="BB54" s="91">
        <f t="array" ref="BB54">IFERROR(INDEX($B$42:$B$64,MATCH(0,IF(($D$42:$D$64=BB$37)*($C$42:$C$64&gt;=BB$41),COUNTIF(BB$41:BB53,$B$42:$B$64),1),0)),"")</f>
        <v/>
      </c>
      <c r="BC54" s="92">
        <f>VLOOKUP(BB54,$B53:$E$65,4,0)</f>
        <v/>
      </c>
      <c r="BD54" s="93">
        <f>BC54*BE54</f>
        <v/>
      </c>
      <c r="BE54" s="94">
        <f>VLOOKUP(BB54,$B$42:AK72,6,0)</f>
        <v/>
      </c>
      <c r="BF54" s="91">
        <f t="array" ref="BF54">IFERROR(INDEX($B$42:$B$64,MATCH(0,IF(($D$42:$D$64=BF$37)*($C$42:$C$64&gt;=BF$41),COUNTIF(BF$41:BF53,$B$42:$B$64),1),0)),"")</f>
        <v/>
      </c>
      <c r="BG54" s="92">
        <f>VLOOKUP(BF54,$B53:$E$65,4,0)</f>
        <v/>
      </c>
      <c r="BH54" s="93">
        <f>BG54*BI54</f>
        <v/>
      </c>
      <c r="BI54" s="94">
        <f>VLOOKUP(BF54,$B$42:AO72,6,0)</f>
        <v/>
      </c>
      <c r="BJ54" s="91">
        <f t="array" ref="BJ54">IFERROR(INDEX($B$42:$B$64,MATCH(0,IF(($D$42:$D$64=BJ$37)*($C$42:$C$64&gt;=BJ$41),COUNTIF(BJ$41:BJ53,$B$42:$B$64),1),0)),"")</f>
        <v/>
      </c>
      <c r="BK54" s="92">
        <f>VLOOKUP(BJ54,$B53:$E$65,4,0)</f>
        <v/>
      </c>
      <c r="BL54" s="93">
        <f>BK54*BM54</f>
        <v/>
      </c>
      <c r="BM54" s="94">
        <f>VLOOKUP(BJ54,$B$42:AS72,6,0)</f>
        <v/>
      </c>
      <c r="BN54" s="91">
        <f t="array" ref="BN54">IFERROR(INDEX($B$42:$B$64,MATCH(0,IF(($D$42:$D$64=BN$37)*($C$42:$C$64&gt;=BN$41),COUNTIF(BN$41:BN53,$B$42:$B$64),1),0)),"")</f>
        <v/>
      </c>
      <c r="BO54" s="92">
        <f>VLOOKUP(BN54,$B53:$E$65,4,0)</f>
        <v/>
      </c>
      <c r="BP54" s="93">
        <f>BO54*BQ54</f>
        <v/>
      </c>
      <c r="BQ54" s="94">
        <f>VLOOKUP(BN54,$B$42:AW72,6,0)</f>
        <v/>
      </c>
      <c r="BR54" s="91">
        <f t="array" ref="BR54">IFERROR(INDEX($B$42:$B$64,MATCH(0,IF(($D$42:$D$64=BR$37)*($C$42:$C$64&gt;=BR$41),COUNTIF(BR$41:BR53,$B$42:$B$64),1),0)),"")</f>
        <v/>
      </c>
      <c r="BS54" s="92">
        <f>VLOOKUP(BR54,$B53:$E$65,4,0)</f>
        <v/>
      </c>
      <c r="BT54" s="93">
        <f>BS54*BU54</f>
        <v/>
      </c>
      <c r="BU54" s="94">
        <f>VLOOKUP(BR54,$B$42:BA72,6,0)</f>
        <v/>
      </c>
      <c r="BV54" s="91">
        <f t="array" ref="BV54">IFERROR(INDEX($B$42:$B$64,MATCH(0,IF(($D$42:$D$64=BV$37)*($C$42:$C$64&gt;=BV$41),COUNTIF(BV$41:BV53,$B$42:$B$64),1),0)),"")</f>
        <v/>
      </c>
      <c r="BW54" s="92">
        <f>VLOOKUP(BV54,$B53:$E$65,4,0)</f>
        <v/>
      </c>
      <c r="BX54" s="93">
        <f>BW54*BY54</f>
        <v/>
      </c>
      <c r="BY54" s="94">
        <f>VLOOKUP(BV54,$B$42:BE72,6,0)</f>
        <v/>
      </c>
      <c r="BZ54" s="91">
        <f t="array" ref="BZ54">IFERROR(INDEX($B$42:$B$64,MATCH(0,IF(($D$42:$D$64=BZ$37)*($C$42:$C$64&gt;=BZ$41),COUNTIF(BZ$41:BZ53,$B$42:$B$64),1),0)),"")</f>
        <v/>
      </c>
      <c r="CA54" s="92">
        <f>VLOOKUP(BZ54,$B53:$E$65,4,0)</f>
        <v/>
      </c>
      <c r="CB54" s="93">
        <f>CA54*CC54</f>
        <v/>
      </c>
      <c r="CC54" s="94">
        <f>VLOOKUP(BZ54,$B$42:BI72,6,0)</f>
        <v/>
      </c>
      <c r="CD54" s="91">
        <f t="array" ref="CD54">IFERROR(INDEX($B$42:$B$64,MATCH(0,IF(($D$42:$D$64=CD$37)*($C$42:$C$64&gt;=CD$41),COUNTIF(CD$41:CD53,$B$42:$B$64),1),0)),"")</f>
        <v/>
      </c>
      <c r="CE54" s="92">
        <f>VLOOKUP(CD54,$B53:$E$65,4,0)</f>
        <v/>
      </c>
      <c r="CF54" s="93">
        <f>CE54*CG54</f>
        <v/>
      </c>
      <c r="CG54" s="94">
        <f>VLOOKUP(CD54,$B$42:BM72,6,0)</f>
        <v/>
      </c>
      <c r="CH54" s="91">
        <f t="array" ref="CH54">IFERROR(INDEX($B$42:$B$64,MATCH(0,IF(($D$42:$D$64=CH$37)*($C$42:$C$64&gt;=CH$41),COUNTIF(CH$41:CH53,$B$42:$B$64),1),0)),"")</f>
        <v/>
      </c>
      <c r="CI54" s="92">
        <f>VLOOKUP(CH54,$B53:$E$65,4,0)</f>
        <v/>
      </c>
      <c r="CJ54" s="93">
        <f>CI54*CK54</f>
        <v/>
      </c>
      <c r="CK54" s="94">
        <f>VLOOKUP(CH54,$B$42:BQ72,6,0)</f>
        <v/>
      </c>
    </row>
    <row r="55" customFormat="1" s="2">
      <c r="A55" s="1" t="n"/>
      <c r="B55" s="87">
        <f>D55&amp;C55</f>
        <v/>
      </c>
      <c r="C55" s="75">
        <f>C54+1</f>
        <v/>
      </c>
      <c r="D55" s="76" t="n">
        <v>101038</v>
      </c>
      <c r="E55" s="123" t="n">
        <v>3</v>
      </c>
      <c r="F55" s="123" t="n">
        <v>5133000</v>
      </c>
      <c r="G55" s="124">
        <f>IF(E55=0,0,F55/E55)</f>
        <v/>
      </c>
      <c r="H55" s="76" t="n"/>
      <c r="I55" s="123" t="n"/>
      <c r="J55" s="125">
        <f>T55</f>
        <v/>
      </c>
      <c r="K55" s="124">
        <f>IF(I55=0,0,J55/I55)</f>
        <v/>
      </c>
      <c r="L55" s="1" t="n"/>
      <c r="M55" s="1" t="n"/>
      <c r="N55" s="1" t="n"/>
      <c r="O55" s="1" t="n"/>
      <c r="P55" s="88">
        <f t="array" ref="P55">SUM(--IF(MMULT(--(ROW(E$40:E54)&gt;=TRANSPOSE(ROW(E$40:E54))),--IF(D$40:D54=H55,E$40:E54,0))&lt;SUMIF(H$41:H55,H55,I$41:I55),1,0))</f>
        <v/>
      </c>
      <c r="Q55" s="89">
        <f t="array" ref="Q55">SUMPRODUCT(--IF(OFFSET(D$40,,,P55+1)=H55,1,0),OFFSET(E$40,,,P55+1),OFFSET(G$40,,,P55+1))-SUMIF(H$41:H54,H55,T$41:T54)</f>
        <v/>
      </c>
      <c r="R55" s="89">
        <f t="array" ref="R55">(SUMIF(H$41:H55,H55,I$41:I55)-SUMPRODUCT(--IF(OFFSET(D$40,,,P55+1)=H55,1,0),OFFSET(E$40,,,P55+1)))*OFFSET(G$40,P55,,,)</f>
        <v/>
      </c>
      <c r="S55" s="89">
        <f>Q55+R55</f>
        <v/>
      </c>
      <c r="T55" s="90">
        <f>IF(SUMIF(H$41:H55,H55,I$41:I55)&gt;SUM(D$41:D55,H55,E$41:E55),MAX(SUMIF(D$41:D55,H55,F$41:F55)-SUMIF(H$41:H54,H55,J$41:J54),0),S55)</f>
        <v/>
      </c>
      <c r="U55" s="1" t="n"/>
      <c r="V55" s="91">
        <f t="array" ref="V55">IFERROR(INDEX($B$42:$B$64,MATCH(0,IF(($D$42:$D$64=V$37)*($C$42:$C$64&gt;=V$41),COUNTIF(V$41:V54,$B$42:$B$64),1),0)),"")</f>
        <v/>
      </c>
      <c r="W55" s="92">
        <f>VLOOKUP(V55,$B54:$E$65,4,0)</f>
        <v/>
      </c>
      <c r="X55" s="93">
        <f>W55*Y55</f>
        <v/>
      </c>
      <c r="Y55" s="94">
        <f>VLOOKUP(V55,$B$42:G72,6,0)</f>
        <v/>
      </c>
      <c r="Z55" s="91">
        <f t="array" ref="Z55">IFERROR(INDEX($B$42:$B$64,MATCH(0,IF(($D$42:$D$64=Z$37)*($C$42:$C$64&gt;=Z$41),COUNTIF(Z$41:Z54,$B$42:$B$64),1),0)),"")</f>
        <v/>
      </c>
      <c r="AA55" s="92">
        <f>VLOOKUP(Z55,$B54:$E$65,4,0)</f>
        <v/>
      </c>
      <c r="AB55" s="93">
        <f>AA55*AC55</f>
        <v/>
      </c>
      <c r="AC55" s="94">
        <f>VLOOKUP(Z55,$B$42:I72,6,0)</f>
        <v/>
      </c>
      <c r="AD55" s="91">
        <f t="array" ref="AD55">IFERROR(INDEX($B$42:$B$64,MATCH(0,IF(($D$42:$D$64=AD$37)*($C$42:$C$64&gt;=AD$41),COUNTIF(AD$41:AD54,$B$42:$B$64),1),0)),"")</f>
        <v/>
      </c>
      <c r="AE55" s="92">
        <f>VLOOKUP(AD55,$B54:$E$65,4,0)</f>
        <v/>
      </c>
      <c r="AF55" s="93">
        <f>AE55*AG55</f>
        <v/>
      </c>
      <c r="AG55" s="94">
        <f>VLOOKUP(AD55,$B$42:M72,6,0)</f>
        <v/>
      </c>
      <c r="AH55" s="91">
        <f t="array" ref="AH55">IFERROR(INDEX($B$42:$B$64,MATCH(0,IF(($D$42:$D$64=AH$37)*($C$42:$C$64&gt;=AH$41),COUNTIF(AH$41:AH54,$B$42:$B$64),1),0)),"")</f>
        <v/>
      </c>
      <c r="AI55" s="92">
        <f>VLOOKUP(AH55,$B54:$E$65,4,0)</f>
        <v/>
      </c>
      <c r="AJ55" s="93">
        <f>AI55*AK55</f>
        <v/>
      </c>
      <c r="AK55" s="94">
        <f>VLOOKUP(AH55,$B$42:Q72,6,0)</f>
        <v/>
      </c>
      <c r="AL55" s="91">
        <f t="array" ref="AL55">IFERROR(INDEX($B$42:$B$64,MATCH(0,IF(($D$42:$D$64=AL$37)*($C$42:$C$64&gt;=AL$41),COUNTIF(AL$41:AL54,$B$42:$B$64),1),0)),"")</f>
        <v/>
      </c>
      <c r="AM55" s="92">
        <f>VLOOKUP(AL55,$B54:$E$65,4,0)</f>
        <v/>
      </c>
      <c r="AN55" s="93">
        <f>AM55*AO55</f>
        <v/>
      </c>
      <c r="AO55" s="94">
        <f>VLOOKUP(AL55,$B$42:U72,6,0)</f>
        <v/>
      </c>
      <c r="AP55" s="91">
        <f t="array" ref="AP55">IFERROR(INDEX($B$42:$B$64,MATCH(0,IF(($D$42:$D$64=AP$37)*($C$42:$C$64&gt;=AP$41),COUNTIF(AP$41:AP54,$B$42:$B$64),1),0)),"")</f>
        <v/>
      </c>
      <c r="AQ55" s="92">
        <f>VLOOKUP(AP55,$B54:$E$65,4,0)</f>
        <v/>
      </c>
      <c r="AR55" s="93">
        <f>AQ55*AS55</f>
        <v/>
      </c>
      <c r="AS55" s="94">
        <f>VLOOKUP(AP55,$B$42:Y72,6,0)</f>
        <v/>
      </c>
      <c r="AT55" s="91">
        <f t="array" ref="AT55">IFERROR(INDEX($B$42:$B$64,MATCH(0,IF(($D$42:$D$64=AT$37)*($C$42:$C$64&gt;=AT$41),COUNTIF(AT$41:AT54,$B$42:$B$64),1),0)),"")</f>
        <v/>
      </c>
      <c r="AU55" s="92">
        <f>VLOOKUP(AT55,$B54:$E$65,4,0)</f>
        <v/>
      </c>
      <c r="AV55" s="93">
        <f>AU55*AW55</f>
        <v/>
      </c>
      <c r="AW55" s="94">
        <f>VLOOKUP(AT55,$B$42:AC72,6,0)</f>
        <v/>
      </c>
      <c r="AX55" s="91">
        <f t="array" ref="AX55">IFERROR(INDEX($B$42:$B$64,MATCH(0,IF(($D$42:$D$64=AX$37)*($C$42:$C$64&gt;=AX$41),COUNTIF(AX$41:AX54,$B$42:$B$64),1),0)),"")</f>
        <v/>
      </c>
      <c r="AY55" s="92">
        <f>VLOOKUP(AX55,$B54:$E$65,4,0)</f>
        <v/>
      </c>
      <c r="AZ55" s="93">
        <f>AY55*BA55</f>
        <v/>
      </c>
      <c r="BA55" s="94">
        <f>VLOOKUP(AX55,$B$42:AG72,6,0)</f>
        <v/>
      </c>
      <c r="BB55" s="91">
        <f t="array" ref="BB55">IFERROR(INDEX($B$42:$B$64,MATCH(0,IF(($D$42:$D$64=BB$37)*($C$42:$C$64&gt;=BB$41),COUNTIF(BB$41:BB54,$B$42:$B$64),1),0)),"")</f>
        <v/>
      </c>
      <c r="BC55" s="92">
        <f>VLOOKUP(BB55,$B54:$E$65,4,0)</f>
        <v/>
      </c>
      <c r="BD55" s="93">
        <f>BC55*BE55</f>
        <v/>
      </c>
      <c r="BE55" s="94">
        <f>VLOOKUP(BB55,$B$42:AK72,6,0)</f>
        <v/>
      </c>
      <c r="BF55" s="91">
        <f t="array" ref="BF55">IFERROR(INDEX($B$42:$B$64,MATCH(0,IF(($D$42:$D$64=BF$37)*($C$42:$C$64&gt;=BF$41),COUNTIF(BF$41:BF54,$B$42:$B$64),1),0)),"")</f>
        <v/>
      </c>
      <c r="BG55" s="92">
        <f>VLOOKUP(BF55,$B54:$E$65,4,0)</f>
        <v/>
      </c>
      <c r="BH55" s="93">
        <f>BG55*BI55</f>
        <v/>
      </c>
      <c r="BI55" s="94">
        <f>VLOOKUP(BF55,$B$42:AO72,6,0)</f>
        <v/>
      </c>
      <c r="BJ55" s="91">
        <f t="array" ref="BJ55">IFERROR(INDEX($B$42:$B$64,MATCH(0,IF(($D$42:$D$64=BJ$37)*($C$42:$C$64&gt;=BJ$41),COUNTIF(BJ$41:BJ54,$B$42:$B$64),1),0)),"")</f>
        <v/>
      </c>
      <c r="BK55" s="92">
        <f>VLOOKUP(BJ55,$B54:$E$65,4,0)</f>
        <v/>
      </c>
      <c r="BL55" s="93">
        <f>BK55*BM55</f>
        <v/>
      </c>
      <c r="BM55" s="94">
        <f>VLOOKUP(BJ55,$B$42:AS72,6,0)</f>
        <v/>
      </c>
      <c r="BN55" s="91">
        <f t="array" ref="BN55">IFERROR(INDEX($B$42:$B$64,MATCH(0,IF(($D$42:$D$64=BN$37)*($C$42:$C$64&gt;=BN$41),COUNTIF(BN$41:BN54,$B$42:$B$64),1),0)),"")</f>
        <v/>
      </c>
      <c r="BO55" s="92">
        <f>VLOOKUP(BN55,$B54:$E$65,4,0)</f>
        <v/>
      </c>
      <c r="BP55" s="93">
        <f>BO55*BQ55</f>
        <v/>
      </c>
      <c r="BQ55" s="94">
        <f>VLOOKUP(BN55,$B$42:AW72,6,0)</f>
        <v/>
      </c>
      <c r="BR55" s="91">
        <f t="array" ref="BR55">IFERROR(INDEX($B$42:$B$64,MATCH(0,IF(($D$42:$D$64=BR$37)*($C$42:$C$64&gt;=BR$41),COUNTIF(BR$41:BR54,$B$42:$B$64),1),0)),"")</f>
        <v/>
      </c>
      <c r="BS55" s="92">
        <f>VLOOKUP(BR55,$B54:$E$65,4,0)</f>
        <v/>
      </c>
      <c r="BT55" s="93">
        <f>BS55*BU55</f>
        <v/>
      </c>
      <c r="BU55" s="94">
        <f>VLOOKUP(BR55,$B$42:BA72,6,0)</f>
        <v/>
      </c>
      <c r="BV55" s="91">
        <f t="array" ref="BV55">IFERROR(INDEX($B$42:$B$64,MATCH(0,IF(($D$42:$D$64=BV$37)*($C$42:$C$64&gt;=BV$41),COUNTIF(BV$41:BV54,$B$42:$B$64),1),0)),"")</f>
        <v/>
      </c>
      <c r="BW55" s="92">
        <f>VLOOKUP(BV55,$B54:$E$65,4,0)</f>
        <v/>
      </c>
      <c r="BX55" s="93">
        <f>BW55*BY55</f>
        <v/>
      </c>
      <c r="BY55" s="94">
        <f>VLOOKUP(BV55,$B$42:BE72,6,0)</f>
        <v/>
      </c>
      <c r="BZ55" s="91">
        <f t="array" ref="BZ55">IFERROR(INDEX($B$42:$B$64,MATCH(0,IF(($D$42:$D$64=BZ$37)*($C$42:$C$64&gt;=BZ$41),COUNTIF(BZ$41:BZ54,$B$42:$B$64),1),0)),"")</f>
        <v/>
      </c>
      <c r="CA55" s="92">
        <f>VLOOKUP(BZ55,$B54:$E$65,4,0)</f>
        <v/>
      </c>
      <c r="CB55" s="93">
        <f>CA55*CC55</f>
        <v/>
      </c>
      <c r="CC55" s="94">
        <f>VLOOKUP(BZ55,$B$42:BI72,6,0)</f>
        <v/>
      </c>
      <c r="CD55" s="91">
        <f t="array" ref="CD55">IFERROR(INDEX($B$42:$B$64,MATCH(0,IF(($D$42:$D$64=CD$37)*($C$42:$C$64&gt;=CD$41),COUNTIF(CD$41:CD54,$B$42:$B$64),1),0)),"")</f>
        <v/>
      </c>
      <c r="CE55" s="92">
        <f>VLOOKUP(CD55,$B54:$E$65,4,0)</f>
        <v/>
      </c>
      <c r="CF55" s="93">
        <f>CE55*CG55</f>
        <v/>
      </c>
      <c r="CG55" s="94">
        <f>VLOOKUP(CD55,$B$42:BM72,6,0)</f>
        <v/>
      </c>
      <c r="CH55" s="91">
        <f t="array" ref="CH55">IFERROR(INDEX($B$42:$B$64,MATCH(0,IF(($D$42:$D$64=CH$37)*($C$42:$C$64&gt;=CH$41),COUNTIF(CH$41:CH54,$B$42:$B$64),1),0)),"")</f>
        <v/>
      </c>
      <c r="CI55" s="92">
        <f>VLOOKUP(CH55,$B54:$E$65,4,0)</f>
        <v/>
      </c>
      <c r="CJ55" s="93">
        <f>CI55*CK55</f>
        <v/>
      </c>
      <c r="CK55" s="94">
        <f>VLOOKUP(CH55,$B$42:BQ72,6,0)</f>
        <v/>
      </c>
    </row>
    <row r="56" customFormat="1" s="2">
      <c r="A56" s="1" t="n"/>
      <c r="B56" s="87">
        <f>D56&amp;C56</f>
        <v/>
      </c>
      <c r="C56" s="75">
        <f>C55+1</f>
        <v/>
      </c>
      <c r="D56" s="76" t="n">
        <v>101036</v>
      </c>
      <c r="E56" s="123" t="n">
        <v>3</v>
      </c>
      <c r="F56" s="123" t="n">
        <v>9996000</v>
      </c>
      <c r="G56" s="124">
        <f>IF(E56=0,0,F56/E56)</f>
        <v/>
      </c>
      <c r="H56" s="76" t="n"/>
      <c r="I56" s="123" t="n"/>
      <c r="J56" s="125">
        <f>T56</f>
        <v/>
      </c>
      <c r="K56" s="124">
        <f>IF(I56=0,0,J56/I56)</f>
        <v/>
      </c>
      <c r="L56" s="1" t="n"/>
      <c r="M56" s="1" t="n"/>
      <c r="N56" s="1" t="n"/>
      <c r="O56" s="1" t="n"/>
      <c r="P56" s="88">
        <f t="array" ref="P56">SUM(--IF(MMULT(--(ROW(E$40:E55)&gt;=TRANSPOSE(ROW(E$40:E55))),--IF(D$40:D55=H56,E$40:E55,0))&lt;SUMIF(H$41:H56,H56,I$41:I56),1,0))</f>
        <v/>
      </c>
      <c r="Q56" s="89">
        <f t="array" ref="Q56">SUMPRODUCT(--IF(OFFSET(D$40,,,P56+1)=H56,1,0),OFFSET(E$40,,,P56+1),OFFSET(G$40,,,P56+1))-SUMIF(H$41:H55,H56,T$41:T55)</f>
        <v/>
      </c>
      <c r="R56" s="89">
        <f t="array" ref="R56">(SUMIF(H$41:H56,H56,I$41:I56)-SUMPRODUCT(--IF(OFFSET(D$40,,,P56+1)=H56,1,0),OFFSET(E$40,,,P56+1)))*OFFSET(G$40,P56,,,)</f>
        <v/>
      </c>
      <c r="S56" s="89">
        <f>Q56+R56</f>
        <v/>
      </c>
      <c r="T56" s="90">
        <f>IF(SUMIF(H$41:H56,H56,I$41:I56)&gt;SUM(D$41:D56,H56,E$41:E56),MAX(SUMIF(D$41:D56,H56,F$41:F56)-SUMIF(H$41:H55,H56,J$41:J55),0),S56)</f>
        <v/>
      </c>
      <c r="U56" s="1" t="n"/>
      <c r="V56" s="91">
        <f t="array" ref="V56">IFERROR(INDEX($B$42:$B$64,MATCH(0,IF(($D$42:$D$64=V$37)*($C$42:$C$64&gt;=V$41),COUNTIF(V$41:V55,$B$42:$B$64),1),0)),"")</f>
        <v/>
      </c>
      <c r="W56" s="92">
        <f>VLOOKUP(V56,$B55:$E$65,4,0)</f>
        <v/>
      </c>
      <c r="X56" s="93">
        <f>W56*Y56</f>
        <v/>
      </c>
      <c r="Y56" s="94">
        <f>VLOOKUP(V56,$B$42:G72,6,0)</f>
        <v/>
      </c>
      <c r="Z56" s="91">
        <f t="array" ref="Z56">IFERROR(INDEX($B$42:$B$64,MATCH(0,IF(($D$42:$D$64=Z$37)*($C$42:$C$64&gt;=Z$41),COUNTIF(Z$41:Z55,$B$42:$B$64),1),0)),"")</f>
        <v/>
      </c>
      <c r="AA56" s="92">
        <f>VLOOKUP(Z56,$B55:$E$65,4,0)</f>
        <v/>
      </c>
      <c r="AB56" s="93">
        <f>AA56*AC56</f>
        <v/>
      </c>
      <c r="AC56" s="94">
        <f>VLOOKUP(Z56,$B$42:I72,6,0)</f>
        <v/>
      </c>
      <c r="AD56" s="91">
        <f t="array" ref="AD56">IFERROR(INDEX($B$42:$B$64,MATCH(0,IF(($D$42:$D$64=AD$37)*($C$42:$C$64&gt;=AD$41),COUNTIF(AD$41:AD55,$B$42:$B$64),1),0)),"")</f>
        <v/>
      </c>
      <c r="AE56" s="92">
        <f>VLOOKUP(AD56,$B55:$E$65,4,0)</f>
        <v/>
      </c>
      <c r="AF56" s="93">
        <f>AE56*AG56</f>
        <v/>
      </c>
      <c r="AG56" s="94">
        <f>VLOOKUP(AD56,$B$42:M72,6,0)</f>
        <v/>
      </c>
      <c r="AH56" s="91">
        <f t="array" ref="AH56">IFERROR(INDEX($B$42:$B$64,MATCH(0,IF(($D$42:$D$64=AH$37)*($C$42:$C$64&gt;=AH$41),COUNTIF(AH$41:AH55,$B$42:$B$64),1),0)),"")</f>
        <v/>
      </c>
      <c r="AI56" s="92">
        <f>VLOOKUP(AH56,$B55:$E$65,4,0)</f>
        <v/>
      </c>
      <c r="AJ56" s="93">
        <f>AI56*AK56</f>
        <v/>
      </c>
      <c r="AK56" s="94">
        <f>VLOOKUP(AH56,$B$42:Q72,6,0)</f>
        <v/>
      </c>
      <c r="AL56" s="91">
        <f t="array" ref="AL56">IFERROR(INDEX($B$42:$B$64,MATCH(0,IF(($D$42:$D$64=AL$37)*($C$42:$C$64&gt;=AL$41),COUNTIF(AL$41:AL55,$B$42:$B$64),1),0)),"")</f>
        <v/>
      </c>
      <c r="AM56" s="92">
        <f>VLOOKUP(AL56,$B55:$E$65,4,0)</f>
        <v/>
      </c>
      <c r="AN56" s="93">
        <f>AM56*AO56</f>
        <v/>
      </c>
      <c r="AO56" s="94">
        <f>VLOOKUP(AL56,$B$42:U72,6,0)</f>
        <v/>
      </c>
      <c r="AP56" s="91">
        <f t="array" ref="AP56">IFERROR(INDEX($B$42:$B$64,MATCH(0,IF(($D$42:$D$64=AP$37)*($C$42:$C$64&gt;=AP$41),COUNTIF(AP$41:AP55,$B$42:$B$64),1),0)),"")</f>
        <v/>
      </c>
      <c r="AQ56" s="92">
        <f>VLOOKUP(AP56,$B55:$E$65,4,0)</f>
        <v/>
      </c>
      <c r="AR56" s="93">
        <f>AQ56*AS56</f>
        <v/>
      </c>
      <c r="AS56" s="94">
        <f>VLOOKUP(AP56,$B$42:Y72,6,0)</f>
        <v/>
      </c>
      <c r="AT56" s="91">
        <f t="array" ref="AT56">IFERROR(INDEX($B$42:$B$64,MATCH(0,IF(($D$42:$D$64=AT$37)*($C$42:$C$64&gt;=AT$41),COUNTIF(AT$41:AT55,$B$42:$B$64),1),0)),"")</f>
        <v/>
      </c>
      <c r="AU56" s="92">
        <f>VLOOKUP(AT56,$B55:$E$65,4,0)</f>
        <v/>
      </c>
      <c r="AV56" s="93">
        <f>AU56*AW56</f>
        <v/>
      </c>
      <c r="AW56" s="94">
        <f>VLOOKUP(AT56,$B$42:AC72,6,0)</f>
        <v/>
      </c>
      <c r="AX56" s="91">
        <f t="array" ref="AX56">IFERROR(INDEX($B$42:$B$64,MATCH(0,IF(($D$42:$D$64=AX$37)*($C$42:$C$64&gt;=AX$41),COUNTIF(AX$41:AX55,$B$42:$B$64),1),0)),"")</f>
        <v/>
      </c>
      <c r="AY56" s="92">
        <f>VLOOKUP(AX56,$B55:$E$65,4,0)</f>
        <v/>
      </c>
      <c r="AZ56" s="93">
        <f>AY56*BA56</f>
        <v/>
      </c>
      <c r="BA56" s="94">
        <f>VLOOKUP(AX56,$B$42:AG72,6,0)</f>
        <v/>
      </c>
      <c r="BB56" s="91">
        <f t="array" ref="BB56">IFERROR(INDEX($B$42:$B$64,MATCH(0,IF(($D$42:$D$64=BB$37)*($C$42:$C$64&gt;=BB$41),COUNTIF(BB$41:BB55,$B$42:$B$64),1),0)),"")</f>
        <v/>
      </c>
      <c r="BC56" s="92">
        <f>VLOOKUP(BB56,$B55:$E$65,4,0)</f>
        <v/>
      </c>
      <c r="BD56" s="93">
        <f>BC56*BE56</f>
        <v/>
      </c>
      <c r="BE56" s="94">
        <f>VLOOKUP(BB56,$B$42:AK72,6,0)</f>
        <v/>
      </c>
      <c r="BF56" s="91">
        <f t="array" ref="BF56">IFERROR(INDEX($B$42:$B$64,MATCH(0,IF(($D$42:$D$64=BF$37)*($C$42:$C$64&gt;=BF$41),COUNTIF(BF$41:BF55,$B$42:$B$64),1),0)),"")</f>
        <v/>
      </c>
      <c r="BG56" s="92">
        <f>VLOOKUP(BF56,$B55:$E$65,4,0)</f>
        <v/>
      </c>
      <c r="BH56" s="93">
        <f>BG56*BI56</f>
        <v/>
      </c>
      <c r="BI56" s="94">
        <f>VLOOKUP(BF56,$B$42:AO72,6,0)</f>
        <v/>
      </c>
      <c r="BJ56" s="91">
        <f t="array" ref="BJ56">IFERROR(INDEX($B$42:$B$64,MATCH(0,IF(($D$42:$D$64=BJ$37)*($C$42:$C$64&gt;=BJ$41),COUNTIF(BJ$41:BJ55,$B$42:$B$64),1),0)),"")</f>
        <v/>
      </c>
      <c r="BK56" s="92">
        <f>VLOOKUP(BJ56,$B55:$E$65,4,0)</f>
        <v/>
      </c>
      <c r="BL56" s="93">
        <f>BK56*BM56</f>
        <v/>
      </c>
      <c r="BM56" s="94">
        <f>VLOOKUP(BJ56,$B$42:AS72,6,0)</f>
        <v/>
      </c>
      <c r="BN56" s="91">
        <f t="array" ref="BN56">IFERROR(INDEX($B$42:$B$64,MATCH(0,IF(($D$42:$D$64=BN$37)*($C$42:$C$64&gt;=BN$41),COUNTIF(BN$41:BN55,$B$42:$B$64),1),0)),"")</f>
        <v/>
      </c>
      <c r="BO56" s="92">
        <f>VLOOKUP(BN56,$B55:$E$65,4,0)</f>
        <v/>
      </c>
      <c r="BP56" s="93">
        <f>BO56*BQ56</f>
        <v/>
      </c>
      <c r="BQ56" s="94">
        <f>VLOOKUP(BN56,$B$42:AW72,6,0)</f>
        <v/>
      </c>
      <c r="BR56" s="91">
        <f t="array" ref="BR56">IFERROR(INDEX($B$42:$B$64,MATCH(0,IF(($D$42:$D$64=BR$37)*($C$42:$C$64&gt;=BR$41),COUNTIF(BR$41:BR55,$B$42:$B$64),1),0)),"")</f>
        <v/>
      </c>
      <c r="BS56" s="92">
        <f>VLOOKUP(BR56,$B55:$E$65,4,0)</f>
        <v/>
      </c>
      <c r="BT56" s="93">
        <f>BS56*BU56</f>
        <v/>
      </c>
      <c r="BU56" s="94">
        <f>VLOOKUP(BR56,$B$42:BA72,6,0)</f>
        <v/>
      </c>
      <c r="BV56" s="91">
        <f t="array" ref="BV56">IFERROR(INDEX($B$42:$B$64,MATCH(0,IF(($D$42:$D$64=BV$37)*($C$42:$C$64&gt;=BV$41),COUNTIF(BV$41:BV55,$B$42:$B$64),1),0)),"")</f>
        <v/>
      </c>
      <c r="BW56" s="92">
        <f>VLOOKUP(BV56,$B55:$E$65,4,0)</f>
        <v/>
      </c>
      <c r="BX56" s="93">
        <f>BW56*BY56</f>
        <v/>
      </c>
      <c r="BY56" s="94">
        <f>VLOOKUP(BV56,$B$42:BE72,6,0)</f>
        <v/>
      </c>
      <c r="BZ56" s="91">
        <f t="array" ref="BZ56">IFERROR(INDEX($B$42:$B$64,MATCH(0,IF(($D$42:$D$64=BZ$37)*($C$42:$C$64&gt;=BZ$41),COUNTIF(BZ$41:BZ55,$B$42:$B$64),1),0)),"")</f>
        <v/>
      </c>
      <c r="CA56" s="92">
        <f>VLOOKUP(BZ56,$B55:$E$65,4,0)</f>
        <v/>
      </c>
      <c r="CB56" s="93">
        <f>CA56*CC56</f>
        <v/>
      </c>
      <c r="CC56" s="94">
        <f>VLOOKUP(BZ56,$B$42:BI72,6,0)</f>
        <v/>
      </c>
      <c r="CD56" s="91">
        <f t="array" ref="CD56">IFERROR(INDEX($B$42:$B$64,MATCH(0,IF(($D$42:$D$64=CD$37)*($C$42:$C$64&gt;=CD$41),COUNTIF(CD$41:CD55,$B$42:$B$64),1),0)),"")</f>
        <v/>
      </c>
      <c r="CE56" s="92">
        <f>VLOOKUP(CD56,$B55:$E$65,4,0)</f>
        <v/>
      </c>
      <c r="CF56" s="93">
        <f>CE56*CG56</f>
        <v/>
      </c>
      <c r="CG56" s="94">
        <f>VLOOKUP(CD56,$B$42:BM72,6,0)</f>
        <v/>
      </c>
      <c r="CH56" s="91">
        <f t="array" ref="CH56">IFERROR(INDEX($B$42:$B$64,MATCH(0,IF(($D$42:$D$64=CH$37)*($C$42:$C$64&gt;=CH$41),COUNTIF(CH$41:CH55,$B$42:$B$64),1),0)),"")</f>
        <v/>
      </c>
      <c r="CI56" s="92">
        <f>VLOOKUP(CH56,$B55:$E$65,4,0)</f>
        <v/>
      </c>
      <c r="CJ56" s="93">
        <f>CI56*CK56</f>
        <v/>
      </c>
      <c r="CK56" s="94">
        <f>VLOOKUP(CH56,$B$42:BQ72,6,0)</f>
        <v/>
      </c>
    </row>
    <row r="57" customFormat="1" s="2">
      <c r="A57" s="1" t="n"/>
      <c r="B57" s="87">
        <f>D57&amp;C57</f>
        <v/>
      </c>
      <c r="C57" s="75">
        <f>C56+1</f>
        <v/>
      </c>
      <c r="D57" s="76" t="n">
        <v>101040</v>
      </c>
      <c r="E57" s="123" t="n">
        <v>3</v>
      </c>
      <c r="F57" s="123" t="n">
        <v>2451000</v>
      </c>
      <c r="G57" s="124">
        <f>IF(E57=0,0,F57/E57)</f>
        <v/>
      </c>
      <c r="H57" s="76" t="n"/>
      <c r="I57" s="123" t="n"/>
      <c r="J57" s="125">
        <f>T57</f>
        <v/>
      </c>
      <c r="K57" s="124">
        <f>IF(I57=0,0,J57/I57)</f>
        <v/>
      </c>
      <c r="L57" s="1" t="n"/>
      <c r="M57" s="1" t="n"/>
      <c r="N57" s="1" t="n"/>
      <c r="O57" s="1" t="n"/>
      <c r="P57" s="88">
        <f t="array" ref="P57">SUM(--IF(MMULT(--(ROW(E$40:E56)&gt;=TRANSPOSE(ROW(E$40:E56))),--IF(D$40:D56=H57,E$40:E56,0))&lt;SUMIF(H$41:H57,H57,I$41:I57),1,0))</f>
        <v/>
      </c>
      <c r="Q57" s="89">
        <f t="array" ref="Q57">SUMPRODUCT(--IF(OFFSET(D$40,,,P57+1)=H57,1,0),OFFSET(E$40,,,P57+1),OFFSET(G$40,,,P57+1))-SUMIF(H$41:H56,H57,T$41:T56)</f>
        <v/>
      </c>
      <c r="R57" s="89">
        <f t="array" ref="R57">(SUMIF(H$41:H57,H57,I$41:I57)-SUMPRODUCT(--IF(OFFSET(D$40,,,P57+1)=H57,1,0),OFFSET(E$40,,,P57+1)))*OFFSET(G$40,P57,,,)</f>
        <v/>
      </c>
      <c r="S57" s="89">
        <f>Q57+R57</f>
        <v/>
      </c>
      <c r="T57" s="90">
        <f>IF(SUMIF(H$41:H57,H57,I$41:I57)&gt;SUM(D$41:D57,H57,E$41:E57),MAX(SUMIF(D$41:D57,H57,F$41:F57)-SUMIF(H$41:H56,H57,J$41:J56),0),S57)</f>
        <v/>
      </c>
      <c r="U57" s="1" t="n"/>
      <c r="V57" s="91">
        <f t="array" ref="V57">IFERROR(INDEX($B$42:$B$64,MATCH(0,IF(($D$42:$D$64=V$37)*($C$42:$C$64&gt;=V$41),COUNTIF(V$41:V56,$B$42:$B$64),1),0)),"")</f>
        <v/>
      </c>
      <c r="W57" s="92">
        <f>VLOOKUP(V57,$B56:$E$65,4,0)</f>
        <v/>
      </c>
      <c r="X57" s="93">
        <f>W57*Y57</f>
        <v/>
      </c>
      <c r="Y57" s="94">
        <f>VLOOKUP(V57,$B$42:G72,6,0)</f>
        <v/>
      </c>
      <c r="Z57" s="91">
        <f t="array" ref="Z57">IFERROR(INDEX($B$42:$B$64,MATCH(0,IF(($D$42:$D$64=Z$37)*($C$42:$C$64&gt;=Z$41),COUNTIF(Z$41:Z56,$B$42:$B$64),1),0)),"")</f>
        <v/>
      </c>
      <c r="AA57" s="92">
        <f>VLOOKUP(Z57,$B56:$E$65,4,0)</f>
        <v/>
      </c>
      <c r="AB57" s="93">
        <f>AA57*AC57</f>
        <v/>
      </c>
      <c r="AC57" s="94">
        <f>VLOOKUP(Z57,$B$42:I72,6,0)</f>
        <v/>
      </c>
      <c r="AD57" s="91">
        <f t="array" ref="AD57">IFERROR(INDEX($B$42:$B$64,MATCH(0,IF(($D$42:$D$64=AD$37)*($C$42:$C$64&gt;=AD$41),COUNTIF(AD$41:AD56,$B$42:$B$64),1),0)),"")</f>
        <v/>
      </c>
      <c r="AE57" s="92">
        <f>VLOOKUP(AD57,$B56:$E$65,4,0)</f>
        <v/>
      </c>
      <c r="AF57" s="93">
        <f>AE57*AG57</f>
        <v/>
      </c>
      <c r="AG57" s="94">
        <f>VLOOKUP(AD57,$B$42:M72,6,0)</f>
        <v/>
      </c>
      <c r="AH57" s="91">
        <f t="array" ref="AH57">IFERROR(INDEX($B$42:$B$64,MATCH(0,IF(($D$42:$D$64=AH$37)*($C$42:$C$64&gt;=AH$41),COUNTIF(AH$41:AH56,$B$42:$B$64),1),0)),"")</f>
        <v/>
      </c>
      <c r="AI57" s="92">
        <f>VLOOKUP(AH57,$B56:$E$65,4,0)</f>
        <v/>
      </c>
      <c r="AJ57" s="93">
        <f>AI57*AK57</f>
        <v/>
      </c>
      <c r="AK57" s="94">
        <f>VLOOKUP(AH57,$B$42:Q72,6,0)</f>
        <v/>
      </c>
      <c r="AL57" s="91">
        <f t="array" ref="AL57">IFERROR(INDEX($B$42:$B$64,MATCH(0,IF(($D$42:$D$64=AL$37)*($C$42:$C$64&gt;=AL$41),COUNTIF(AL$41:AL56,$B$42:$B$64),1),0)),"")</f>
        <v/>
      </c>
      <c r="AM57" s="92">
        <f>VLOOKUP(AL57,$B56:$E$65,4,0)</f>
        <v/>
      </c>
      <c r="AN57" s="93">
        <f>AM57*AO57</f>
        <v/>
      </c>
      <c r="AO57" s="94">
        <f>VLOOKUP(AL57,$B$42:U72,6,0)</f>
        <v/>
      </c>
      <c r="AP57" s="91">
        <f t="array" ref="AP57">IFERROR(INDEX($B$42:$B$64,MATCH(0,IF(($D$42:$D$64=AP$37)*($C$42:$C$64&gt;=AP$41),COUNTIF(AP$41:AP56,$B$42:$B$64),1),0)),"")</f>
        <v/>
      </c>
      <c r="AQ57" s="92">
        <f>VLOOKUP(AP57,$B56:$E$65,4,0)</f>
        <v/>
      </c>
      <c r="AR57" s="93">
        <f>AQ57*AS57</f>
        <v/>
      </c>
      <c r="AS57" s="94">
        <f>VLOOKUP(AP57,$B$42:Y72,6,0)</f>
        <v/>
      </c>
      <c r="AT57" s="91">
        <f t="array" ref="AT57">IFERROR(INDEX($B$42:$B$64,MATCH(0,IF(($D$42:$D$64=AT$37)*($C$42:$C$64&gt;=AT$41),COUNTIF(AT$41:AT56,$B$42:$B$64),1),0)),"")</f>
        <v/>
      </c>
      <c r="AU57" s="92">
        <f>VLOOKUP(AT57,$B56:$E$65,4,0)</f>
        <v/>
      </c>
      <c r="AV57" s="93">
        <f>AU57*AW57</f>
        <v/>
      </c>
      <c r="AW57" s="94">
        <f>VLOOKUP(AT57,$B$42:AC72,6,0)</f>
        <v/>
      </c>
      <c r="AX57" s="91">
        <f t="array" ref="AX57">IFERROR(INDEX($B$42:$B$64,MATCH(0,IF(($D$42:$D$64=AX$37)*($C$42:$C$64&gt;=AX$41),COUNTIF(AX$41:AX56,$B$42:$B$64),1),0)),"")</f>
        <v/>
      </c>
      <c r="AY57" s="92">
        <f>VLOOKUP(AX57,$B56:$E$65,4,0)</f>
        <v/>
      </c>
      <c r="AZ57" s="93">
        <f>AY57*BA57</f>
        <v/>
      </c>
      <c r="BA57" s="94">
        <f>VLOOKUP(AX57,$B$42:AG72,6,0)</f>
        <v/>
      </c>
      <c r="BB57" s="91">
        <f t="array" ref="BB57">IFERROR(INDEX($B$42:$B$64,MATCH(0,IF(($D$42:$D$64=BB$37)*($C$42:$C$64&gt;=BB$41),COUNTIF(BB$41:BB56,$B$42:$B$64),1),0)),"")</f>
        <v/>
      </c>
      <c r="BC57" s="92">
        <f>VLOOKUP(BB57,$B56:$E$65,4,0)</f>
        <v/>
      </c>
      <c r="BD57" s="93">
        <f>BC57*BE57</f>
        <v/>
      </c>
      <c r="BE57" s="94">
        <f>VLOOKUP(BB57,$B$42:AK72,6,0)</f>
        <v/>
      </c>
      <c r="BF57" s="91">
        <f t="array" ref="BF57">IFERROR(INDEX($B$42:$B$64,MATCH(0,IF(($D$42:$D$64=BF$37)*($C$42:$C$64&gt;=BF$41),COUNTIF(BF$41:BF56,$B$42:$B$64),1),0)),"")</f>
        <v/>
      </c>
      <c r="BG57" s="92">
        <f>VLOOKUP(BF57,$B56:$E$65,4,0)</f>
        <v/>
      </c>
      <c r="BH57" s="93">
        <f>BG57*BI57</f>
        <v/>
      </c>
      <c r="BI57" s="94">
        <f>VLOOKUP(BF57,$B$42:AO72,6,0)</f>
        <v/>
      </c>
      <c r="BJ57" s="91">
        <f t="array" ref="BJ57">IFERROR(INDEX($B$42:$B$64,MATCH(0,IF(($D$42:$D$64=BJ$37)*($C$42:$C$64&gt;=BJ$41),COUNTIF(BJ$41:BJ56,$B$42:$B$64),1),0)),"")</f>
        <v/>
      </c>
      <c r="BK57" s="92">
        <f>VLOOKUP(BJ57,$B56:$E$65,4,0)</f>
        <v/>
      </c>
      <c r="BL57" s="93">
        <f>BK57*BM57</f>
        <v/>
      </c>
      <c r="BM57" s="94">
        <f>VLOOKUP(BJ57,$B$42:AS72,6,0)</f>
        <v/>
      </c>
      <c r="BN57" s="91">
        <f t="array" ref="BN57">IFERROR(INDEX($B$42:$B$64,MATCH(0,IF(($D$42:$D$64=BN$37)*($C$42:$C$64&gt;=BN$41),COUNTIF(BN$41:BN56,$B$42:$B$64),1),0)),"")</f>
        <v/>
      </c>
      <c r="BO57" s="92">
        <f>VLOOKUP(BN57,$B56:$E$65,4,0)</f>
        <v/>
      </c>
      <c r="BP57" s="93">
        <f>BO57*BQ57</f>
        <v/>
      </c>
      <c r="BQ57" s="94">
        <f>VLOOKUP(BN57,$B$42:AW72,6,0)</f>
        <v/>
      </c>
      <c r="BR57" s="91">
        <f t="array" ref="BR57">IFERROR(INDEX($B$42:$B$64,MATCH(0,IF(($D$42:$D$64=BR$37)*($C$42:$C$64&gt;=BR$41),COUNTIF(BR$41:BR56,$B$42:$B$64),1),0)),"")</f>
        <v/>
      </c>
      <c r="BS57" s="92">
        <f>VLOOKUP(BR57,$B56:$E$65,4,0)</f>
        <v/>
      </c>
      <c r="BT57" s="93">
        <f>BS57*BU57</f>
        <v/>
      </c>
      <c r="BU57" s="94">
        <f>VLOOKUP(BR57,$B$42:BA72,6,0)</f>
        <v/>
      </c>
      <c r="BV57" s="91">
        <f t="array" ref="BV57">IFERROR(INDEX($B$42:$B$64,MATCH(0,IF(($D$42:$D$64=BV$37)*($C$42:$C$64&gt;=BV$41),COUNTIF(BV$41:BV56,$B$42:$B$64),1),0)),"")</f>
        <v/>
      </c>
      <c r="BW57" s="92">
        <f>VLOOKUP(BV57,$B56:$E$65,4,0)</f>
        <v/>
      </c>
      <c r="BX57" s="93">
        <f>BW57*BY57</f>
        <v/>
      </c>
      <c r="BY57" s="94">
        <f>VLOOKUP(BV57,$B$42:BE72,6,0)</f>
        <v/>
      </c>
      <c r="BZ57" s="91">
        <f t="array" ref="BZ57">IFERROR(INDEX($B$42:$B$64,MATCH(0,IF(($D$42:$D$64=BZ$37)*($C$42:$C$64&gt;=BZ$41),COUNTIF(BZ$41:BZ56,$B$42:$B$64),1),0)),"")</f>
        <v/>
      </c>
      <c r="CA57" s="92">
        <f>VLOOKUP(BZ57,$B56:$E$65,4,0)</f>
        <v/>
      </c>
      <c r="CB57" s="93">
        <f>CA57*CC57</f>
        <v/>
      </c>
      <c r="CC57" s="94">
        <f>VLOOKUP(BZ57,$B$42:BI72,6,0)</f>
        <v/>
      </c>
      <c r="CD57" s="91">
        <f t="array" ref="CD57">IFERROR(INDEX($B$42:$B$64,MATCH(0,IF(($D$42:$D$64=CD$37)*($C$42:$C$64&gt;=CD$41),COUNTIF(CD$41:CD56,$B$42:$B$64),1),0)),"")</f>
        <v/>
      </c>
      <c r="CE57" s="92">
        <f>VLOOKUP(CD57,$B56:$E$65,4,0)</f>
        <v/>
      </c>
      <c r="CF57" s="93">
        <f>CE57*CG57</f>
        <v/>
      </c>
      <c r="CG57" s="94">
        <f>VLOOKUP(CD57,$B$42:BM72,6,0)</f>
        <v/>
      </c>
      <c r="CH57" s="91">
        <f t="array" ref="CH57">IFERROR(INDEX($B$42:$B$64,MATCH(0,IF(($D$42:$D$64=CH$37)*($C$42:$C$64&gt;=CH$41),COUNTIF(CH$41:CH56,$B$42:$B$64),1),0)),"")</f>
        <v/>
      </c>
      <c r="CI57" s="92">
        <f>VLOOKUP(CH57,$B56:$E$65,4,0)</f>
        <v/>
      </c>
      <c r="CJ57" s="93">
        <f>CI57*CK57</f>
        <v/>
      </c>
      <c r="CK57" s="94">
        <f>VLOOKUP(CH57,$B$42:BQ72,6,0)</f>
        <v/>
      </c>
    </row>
    <row r="58" customFormat="1" s="2">
      <c r="A58" s="1" t="n"/>
      <c r="B58" s="87">
        <f>D58&amp;C58</f>
        <v/>
      </c>
      <c r="C58" s="75">
        <f>C57+1</f>
        <v/>
      </c>
      <c r="D58" s="76" t="n">
        <v>101070</v>
      </c>
      <c r="E58" s="123" t="n">
        <v>100</v>
      </c>
      <c r="F58" s="123" t="n">
        <v>175000</v>
      </c>
      <c r="G58" s="124">
        <f>IF(E58=0,0,F58/E58)</f>
        <v/>
      </c>
      <c r="H58" s="76" t="n"/>
      <c r="I58" s="123" t="n"/>
      <c r="J58" s="125">
        <f>T58</f>
        <v/>
      </c>
      <c r="K58" s="124">
        <f>IF(I58=0,0,J58/I58)</f>
        <v/>
      </c>
      <c r="L58" s="1" t="n"/>
      <c r="M58" s="1" t="n"/>
      <c r="N58" s="1" t="n"/>
      <c r="O58" s="1" t="n"/>
      <c r="P58" s="88">
        <f t="array" ref="P58">SUM(--IF(MMULT(--(ROW(E$40:E57)&gt;=TRANSPOSE(ROW(E$40:E57))),--IF(D$40:D57=H58,E$40:E57,0))&lt;SUMIF(H$41:H58,H58,I$41:I58),1,0))</f>
        <v/>
      </c>
      <c r="Q58" s="89">
        <f t="array" ref="Q58">SUMPRODUCT(--IF(OFFSET(D$40,,,P58+1)=H58,1,0),OFFSET(E$40,,,P58+1),OFFSET(G$40,,,P58+1))-SUMIF(H$41:H57,H58,T$41:T57)</f>
        <v/>
      </c>
      <c r="R58" s="89">
        <f t="array" ref="R58">(SUMIF(H$41:H58,H58,I$41:I58)-SUMPRODUCT(--IF(OFFSET(D$40,,,P58+1)=H58,1,0),OFFSET(E$40,,,P58+1)))*OFFSET(G$40,P58,,,)</f>
        <v/>
      </c>
      <c r="S58" s="89">
        <f>Q58+R58</f>
        <v/>
      </c>
      <c r="T58" s="90">
        <f>IF(SUMIF(H$41:H58,H58,I$41:I58)&gt;SUM(D$41:D58,H58,E$41:E58),MAX(SUMIF(D$41:D58,H58,F$41:F58)-SUMIF(H$41:H57,H58,J$41:J57),0),S58)</f>
        <v/>
      </c>
      <c r="U58" s="1" t="n"/>
      <c r="V58" s="91">
        <f t="array" ref="V58">IFERROR(INDEX($B$42:$B$64,MATCH(0,IF(($D$42:$D$64=V$37)*($C$42:$C$64&gt;=V$41),COUNTIF(V$41:V57,$B$42:$B$64),1),0)),"")</f>
        <v/>
      </c>
      <c r="W58" s="92">
        <f>VLOOKUP(V58,$B57:$E$65,4,0)</f>
        <v/>
      </c>
      <c r="X58" s="93">
        <f>W58*Y58</f>
        <v/>
      </c>
      <c r="Y58" s="94">
        <f>VLOOKUP(V58,$B$42:G73,6,0)</f>
        <v/>
      </c>
      <c r="Z58" s="91">
        <f t="array" ref="Z58">IFERROR(INDEX($B$42:$B$64,MATCH(0,IF(($D$42:$D$64=Z$37)*($C$42:$C$64&gt;=Z$41),COUNTIF(Z$41:Z57,$B$42:$B$64),1),0)),"")</f>
        <v/>
      </c>
      <c r="AA58" s="92">
        <f>VLOOKUP(Z58,$B57:$E$65,4,0)</f>
        <v/>
      </c>
      <c r="AB58" s="93">
        <f>AA58*AC58</f>
        <v/>
      </c>
      <c r="AC58" s="94">
        <f>VLOOKUP(Z58,$B$42:I73,6,0)</f>
        <v/>
      </c>
      <c r="AD58" s="91">
        <f t="array" ref="AD58">IFERROR(INDEX($B$42:$B$64,MATCH(0,IF(($D$42:$D$64=AD$37)*($C$42:$C$64&gt;=AD$41),COUNTIF(AD$41:AD57,$B$42:$B$64),1),0)),"")</f>
        <v/>
      </c>
      <c r="AE58" s="92">
        <f>VLOOKUP(AD58,$B57:$E$65,4,0)</f>
        <v/>
      </c>
      <c r="AF58" s="93">
        <f>AE58*AG58</f>
        <v/>
      </c>
      <c r="AG58" s="94">
        <f>VLOOKUP(AD58,$B$42:M73,6,0)</f>
        <v/>
      </c>
      <c r="AH58" s="91">
        <f t="array" ref="AH58">IFERROR(INDEX($B$42:$B$64,MATCH(0,IF(($D$42:$D$64=AH$37)*($C$42:$C$64&gt;=AH$41),COUNTIF(AH$41:AH57,$B$42:$B$64),1),0)),"")</f>
        <v/>
      </c>
      <c r="AI58" s="92">
        <f>VLOOKUP(AH58,$B57:$E$65,4,0)</f>
        <v/>
      </c>
      <c r="AJ58" s="93">
        <f>AI58*AK58</f>
        <v/>
      </c>
      <c r="AK58" s="94">
        <f>VLOOKUP(AH58,$B$42:Q73,6,0)</f>
        <v/>
      </c>
      <c r="AL58" s="91">
        <f t="array" ref="AL58">IFERROR(INDEX($B$42:$B$64,MATCH(0,IF(($D$42:$D$64=AL$37)*($C$42:$C$64&gt;=AL$41),COUNTIF(AL$41:AL57,$B$42:$B$64),1),0)),"")</f>
        <v/>
      </c>
      <c r="AM58" s="92">
        <f>VLOOKUP(AL58,$B57:$E$65,4,0)</f>
        <v/>
      </c>
      <c r="AN58" s="93">
        <f>AM58*AO58</f>
        <v/>
      </c>
      <c r="AO58" s="94">
        <f>VLOOKUP(AL58,$B$42:U73,6,0)</f>
        <v/>
      </c>
      <c r="AP58" s="91">
        <f t="array" ref="AP58">IFERROR(INDEX($B$42:$B$64,MATCH(0,IF(($D$42:$D$64=AP$37)*($C$42:$C$64&gt;=AP$41),COUNTIF(AP$41:AP57,$B$42:$B$64),1),0)),"")</f>
        <v/>
      </c>
      <c r="AQ58" s="92">
        <f>VLOOKUP(AP58,$B57:$E$65,4,0)</f>
        <v/>
      </c>
      <c r="AR58" s="93">
        <f>AQ58*AS58</f>
        <v/>
      </c>
      <c r="AS58" s="94">
        <f>VLOOKUP(AP58,$B$42:Y73,6,0)</f>
        <v/>
      </c>
      <c r="AT58" s="91">
        <f t="array" ref="AT58">IFERROR(INDEX($B$42:$B$64,MATCH(0,IF(($D$42:$D$64=AT$37)*($C$42:$C$64&gt;=AT$41),COUNTIF(AT$41:AT57,$B$42:$B$64),1),0)),"")</f>
        <v/>
      </c>
      <c r="AU58" s="92">
        <f>VLOOKUP(AT58,$B57:$E$65,4,0)</f>
        <v/>
      </c>
      <c r="AV58" s="93">
        <f>AU58*AW58</f>
        <v/>
      </c>
      <c r="AW58" s="94">
        <f>VLOOKUP(AT58,$B$42:AC73,6,0)</f>
        <v/>
      </c>
      <c r="AX58" s="91">
        <f t="array" ref="AX58">IFERROR(INDEX($B$42:$B$64,MATCH(0,IF(($D$42:$D$64=AX$37)*($C$42:$C$64&gt;=AX$41),COUNTIF(AX$41:AX57,$B$42:$B$64),1),0)),"")</f>
        <v/>
      </c>
      <c r="AY58" s="92">
        <f>VLOOKUP(AX58,$B57:$E$65,4,0)</f>
        <v/>
      </c>
      <c r="AZ58" s="93">
        <f>AY58*BA58</f>
        <v/>
      </c>
      <c r="BA58" s="94">
        <f>VLOOKUP(AX58,$B$42:AG73,6,0)</f>
        <v/>
      </c>
      <c r="BB58" s="91">
        <f t="array" ref="BB58">IFERROR(INDEX($B$42:$B$64,MATCH(0,IF(($D$42:$D$64=BB$37)*($C$42:$C$64&gt;=BB$41),COUNTIF(BB$41:BB57,$B$42:$B$64),1),0)),"")</f>
        <v/>
      </c>
      <c r="BC58" s="92">
        <f>VLOOKUP(BB58,$B57:$E$65,4,0)</f>
        <v/>
      </c>
      <c r="BD58" s="93">
        <f>BC58*BE58</f>
        <v/>
      </c>
      <c r="BE58" s="94">
        <f>VLOOKUP(BB58,$B$42:AK73,6,0)</f>
        <v/>
      </c>
      <c r="BF58" s="91">
        <f t="array" ref="BF58">IFERROR(INDEX($B$42:$B$64,MATCH(0,IF(($D$42:$D$64=BF$37)*($C$42:$C$64&gt;=BF$41),COUNTIF(BF$41:BF57,$B$42:$B$64),1),0)),"")</f>
        <v/>
      </c>
      <c r="BG58" s="92">
        <f>VLOOKUP(BF58,$B57:$E$65,4,0)</f>
        <v/>
      </c>
      <c r="BH58" s="93">
        <f>BG58*BI58</f>
        <v/>
      </c>
      <c r="BI58" s="94">
        <f>VLOOKUP(BF58,$B$42:AO73,6,0)</f>
        <v/>
      </c>
      <c r="BJ58" s="91">
        <f t="array" ref="BJ58">IFERROR(INDEX($B$42:$B$64,MATCH(0,IF(($D$42:$D$64=BJ$37)*($C$42:$C$64&gt;=BJ$41),COUNTIF(BJ$41:BJ57,$B$42:$B$64),1),0)),"")</f>
        <v/>
      </c>
      <c r="BK58" s="92">
        <f>VLOOKUP(BJ58,$B57:$E$65,4,0)</f>
        <v/>
      </c>
      <c r="BL58" s="93">
        <f>BK58*BM58</f>
        <v/>
      </c>
      <c r="BM58" s="94">
        <f>VLOOKUP(BJ58,$B$42:AS73,6,0)</f>
        <v/>
      </c>
      <c r="BN58" s="91">
        <f t="array" ref="BN58">IFERROR(INDEX($B$42:$B$64,MATCH(0,IF(($D$42:$D$64=BN$37)*($C$42:$C$64&gt;=BN$41),COUNTIF(BN$41:BN57,$B$42:$B$64),1),0)),"")</f>
        <v/>
      </c>
      <c r="BO58" s="92">
        <f>VLOOKUP(BN58,$B57:$E$65,4,0)</f>
        <v/>
      </c>
      <c r="BP58" s="93">
        <f>BO58*BQ58</f>
        <v/>
      </c>
      <c r="BQ58" s="94">
        <f>VLOOKUP(BN58,$B$42:AW73,6,0)</f>
        <v/>
      </c>
      <c r="BR58" s="91">
        <f t="array" ref="BR58">IFERROR(INDEX($B$42:$B$64,MATCH(0,IF(($D$42:$D$64=BR$37)*($C$42:$C$64&gt;=BR$41),COUNTIF(BR$41:BR57,$B$42:$B$64),1),0)),"")</f>
        <v/>
      </c>
      <c r="BS58" s="92">
        <f>VLOOKUP(BR58,$B57:$E$65,4,0)</f>
        <v/>
      </c>
      <c r="BT58" s="93">
        <f>BS58*BU58</f>
        <v/>
      </c>
      <c r="BU58" s="94">
        <f>VLOOKUP(BR58,$B$42:BA73,6,0)</f>
        <v/>
      </c>
      <c r="BV58" s="91">
        <f t="array" ref="BV58">IFERROR(INDEX($B$42:$B$64,MATCH(0,IF(($D$42:$D$64=BV$37)*($C$42:$C$64&gt;=BV$41),COUNTIF(BV$41:BV57,$B$42:$B$64),1),0)),"")</f>
        <v/>
      </c>
      <c r="BW58" s="92">
        <f>VLOOKUP(BV58,$B57:$E$65,4,0)</f>
        <v/>
      </c>
      <c r="BX58" s="93">
        <f>BW58*BY58</f>
        <v/>
      </c>
      <c r="BY58" s="94">
        <f>VLOOKUP(BV58,$B$42:BE73,6,0)</f>
        <v/>
      </c>
      <c r="BZ58" s="91">
        <f t="array" ref="BZ58">IFERROR(INDEX($B$42:$B$64,MATCH(0,IF(($D$42:$D$64=BZ$37)*($C$42:$C$64&gt;=BZ$41),COUNTIF(BZ$41:BZ57,$B$42:$B$64),1),0)),"")</f>
        <v/>
      </c>
      <c r="CA58" s="92">
        <f>VLOOKUP(BZ58,$B57:$E$65,4,0)</f>
        <v/>
      </c>
      <c r="CB58" s="93">
        <f>CA58*CC58</f>
        <v/>
      </c>
      <c r="CC58" s="94">
        <f>VLOOKUP(BZ58,$B$42:BI73,6,0)</f>
        <v/>
      </c>
      <c r="CD58" s="91">
        <f t="array" ref="CD58">IFERROR(INDEX($B$42:$B$64,MATCH(0,IF(($D$42:$D$64=CD$37)*($C$42:$C$64&gt;=CD$41),COUNTIF(CD$41:CD57,$B$42:$B$64),1),0)),"")</f>
        <v/>
      </c>
      <c r="CE58" s="92">
        <f>VLOOKUP(CD58,$B57:$E$65,4,0)</f>
        <v/>
      </c>
      <c r="CF58" s="93">
        <f>CE58*CG58</f>
        <v/>
      </c>
      <c r="CG58" s="94">
        <f>VLOOKUP(CD58,$B$42:BM73,6,0)</f>
        <v/>
      </c>
      <c r="CH58" s="91">
        <f t="array" ref="CH58">IFERROR(INDEX($B$42:$B$64,MATCH(0,IF(($D$42:$D$64=CH$37)*($C$42:$C$64&gt;=CH$41),COUNTIF(CH$41:CH57,$B$42:$B$64),1),0)),"")</f>
        <v/>
      </c>
      <c r="CI58" s="92">
        <f>VLOOKUP(CH58,$B57:$E$65,4,0)</f>
        <v/>
      </c>
      <c r="CJ58" s="93">
        <f>CI58*CK58</f>
        <v/>
      </c>
      <c r="CK58" s="94">
        <f>VLOOKUP(CH58,$B$42:BQ73,6,0)</f>
        <v/>
      </c>
    </row>
    <row r="59" customFormat="1" s="2">
      <c r="A59" s="1" t="n"/>
      <c r="B59" s="87">
        <f>D59&amp;C59</f>
        <v/>
      </c>
      <c r="C59" s="75">
        <f>C58+1</f>
        <v/>
      </c>
      <c r="D59" s="76" t="n">
        <v>101045</v>
      </c>
      <c r="E59" s="123" t="n">
        <v>3</v>
      </c>
      <c r="F59" s="123" t="n">
        <v>3315000</v>
      </c>
      <c r="G59" s="124">
        <f>IF(E59=0,0,F59/E59)</f>
        <v/>
      </c>
      <c r="H59" s="76" t="n"/>
      <c r="I59" s="123" t="n"/>
      <c r="J59" s="125">
        <f>T59</f>
        <v/>
      </c>
      <c r="K59" s="124">
        <f>IF(I59=0,0,J59/I59)</f>
        <v/>
      </c>
      <c r="L59" s="1" t="n"/>
      <c r="M59" s="1" t="n"/>
      <c r="N59" s="1" t="n"/>
      <c r="O59" s="1" t="n"/>
      <c r="P59" s="88">
        <f t="array" ref="P59">SUM(--IF(MMULT(--(ROW(E$40:E58)&gt;=TRANSPOSE(ROW(E$40:E58))),--IF(D$40:D58=H59,E$40:E58,0))&lt;SUMIF(H$41:H59,H59,I$41:I59),1,0))</f>
        <v/>
      </c>
      <c r="Q59" s="89">
        <f t="array" ref="Q59">SUMPRODUCT(--IF(OFFSET(D$40,,,P59+1)=H59,1,0),OFFSET(E$40,,,P59+1),OFFSET(G$40,,,P59+1))-SUMIF(H$41:H58,H59,T$41:T58)</f>
        <v/>
      </c>
      <c r="R59" s="89">
        <f t="array" ref="R59">(SUMIF(H$41:H59,H59,I$41:I59)-SUMPRODUCT(--IF(OFFSET(D$40,,,P59+1)=H59,1,0),OFFSET(E$40,,,P59+1)))*OFFSET(G$40,P59,,,)</f>
        <v/>
      </c>
      <c r="S59" s="89">
        <f>Q59+R59</f>
        <v/>
      </c>
      <c r="T59" s="90">
        <f>IF(SUMIF(H$41:H59,H59,I$41:I59)&gt;SUM(D$41:D59,H59,E$41:E59),MAX(SUMIF(D$41:D59,H59,F$41:F59)-SUMIF(H$41:H58,H59,J$41:J58),0),S59)</f>
        <v/>
      </c>
      <c r="U59" s="1" t="n"/>
      <c r="V59" s="91">
        <f t="array" ref="V59">IFERROR(INDEX($B$42:$B$64,MATCH(0,IF(($D$42:$D$64=V$37)*($C$42:$C$64&gt;=V$41),COUNTIF(V$41:V58,$B$42:$B$64),1),0)),"")</f>
        <v/>
      </c>
      <c r="W59" s="92">
        <f>VLOOKUP(V59,$B58:$E$65,4,0)</f>
        <v/>
      </c>
      <c r="X59" s="93">
        <f>W59*Y59</f>
        <v/>
      </c>
      <c r="Y59" s="94">
        <f>VLOOKUP(V59,$B$42:G74,6,0)</f>
        <v/>
      </c>
      <c r="Z59" s="91">
        <f t="array" ref="Z59">IFERROR(INDEX($B$42:$B$64,MATCH(0,IF(($D$42:$D$64=Z$37)*($C$42:$C$64&gt;=Z$41),COUNTIF(Z$41:Z58,$B$42:$B$64),1),0)),"")</f>
        <v/>
      </c>
      <c r="AA59" s="92">
        <f>VLOOKUP(Z59,$B58:$E$65,4,0)</f>
        <v/>
      </c>
      <c r="AB59" s="93">
        <f>AA59*AC59</f>
        <v/>
      </c>
      <c r="AC59" s="94">
        <f>VLOOKUP(Z59,$B$42:I74,6,0)</f>
        <v/>
      </c>
      <c r="AD59" s="91">
        <f t="array" ref="AD59">IFERROR(INDEX($B$42:$B$64,MATCH(0,IF(($D$42:$D$64=AD$37)*($C$42:$C$64&gt;=AD$41),COUNTIF(AD$41:AD58,$B$42:$B$64),1),0)),"")</f>
        <v/>
      </c>
      <c r="AE59" s="92">
        <f>VLOOKUP(AD59,$B58:$E$65,4,0)</f>
        <v/>
      </c>
      <c r="AF59" s="93">
        <f>AE59*AG59</f>
        <v/>
      </c>
      <c r="AG59" s="94">
        <f>VLOOKUP(AD59,$B$42:M74,6,0)</f>
        <v/>
      </c>
      <c r="AH59" s="91">
        <f t="array" ref="AH59">IFERROR(INDEX($B$42:$B$64,MATCH(0,IF(($D$42:$D$64=AH$37)*($C$42:$C$64&gt;=AH$41),COUNTIF(AH$41:AH58,$B$42:$B$64),1),0)),"")</f>
        <v/>
      </c>
      <c r="AI59" s="92">
        <f>VLOOKUP(AH59,$B58:$E$65,4,0)</f>
        <v/>
      </c>
      <c r="AJ59" s="93">
        <f>AI59*AK59</f>
        <v/>
      </c>
      <c r="AK59" s="94">
        <f>VLOOKUP(AH59,$B$42:Q74,6,0)</f>
        <v/>
      </c>
      <c r="AL59" s="91">
        <f t="array" ref="AL59">IFERROR(INDEX($B$42:$B$64,MATCH(0,IF(($D$42:$D$64=AL$37)*($C$42:$C$64&gt;=AL$41),COUNTIF(AL$41:AL58,$B$42:$B$64),1),0)),"")</f>
        <v/>
      </c>
      <c r="AM59" s="92">
        <f>VLOOKUP(AL59,$B58:$E$65,4,0)</f>
        <v/>
      </c>
      <c r="AN59" s="93">
        <f>AM59*AO59</f>
        <v/>
      </c>
      <c r="AO59" s="94">
        <f>VLOOKUP(AL59,$B$42:U74,6,0)</f>
        <v/>
      </c>
      <c r="AP59" s="91">
        <f t="array" ref="AP59">IFERROR(INDEX($B$42:$B$64,MATCH(0,IF(($D$42:$D$64=AP$37)*($C$42:$C$64&gt;=AP$41),COUNTIF(AP$41:AP58,$B$42:$B$64),1),0)),"")</f>
        <v/>
      </c>
      <c r="AQ59" s="92">
        <f>VLOOKUP(AP59,$B58:$E$65,4,0)</f>
        <v/>
      </c>
      <c r="AR59" s="93">
        <f>AQ59*AS59</f>
        <v/>
      </c>
      <c r="AS59" s="94">
        <f>VLOOKUP(AP59,$B$42:Y74,6,0)</f>
        <v/>
      </c>
      <c r="AT59" s="91">
        <f t="array" ref="AT59">IFERROR(INDEX($B$42:$B$64,MATCH(0,IF(($D$42:$D$64=AT$37)*($C$42:$C$64&gt;=AT$41),COUNTIF(AT$41:AT58,$B$42:$B$64),1),0)),"")</f>
        <v/>
      </c>
      <c r="AU59" s="92">
        <f>VLOOKUP(AT59,$B58:$E$65,4,0)</f>
        <v/>
      </c>
      <c r="AV59" s="93">
        <f>AU59*AW59</f>
        <v/>
      </c>
      <c r="AW59" s="94">
        <f>VLOOKUP(AT59,$B$42:AC74,6,0)</f>
        <v/>
      </c>
      <c r="AX59" s="91">
        <f t="array" ref="AX59">IFERROR(INDEX($B$42:$B$64,MATCH(0,IF(($D$42:$D$64=AX$37)*($C$42:$C$64&gt;=AX$41),COUNTIF(AX$41:AX58,$B$42:$B$64),1),0)),"")</f>
        <v/>
      </c>
      <c r="AY59" s="92">
        <f>VLOOKUP(AX59,$B58:$E$65,4,0)</f>
        <v/>
      </c>
      <c r="AZ59" s="93">
        <f>AY59*BA59</f>
        <v/>
      </c>
      <c r="BA59" s="94">
        <f>VLOOKUP(AX59,$B$42:AG74,6,0)</f>
        <v/>
      </c>
      <c r="BB59" s="91">
        <f t="array" ref="BB59">IFERROR(INDEX($B$42:$B$64,MATCH(0,IF(($D$42:$D$64=BB$37)*($C$42:$C$64&gt;=BB$41),COUNTIF(BB$41:BB58,$B$42:$B$64),1),0)),"")</f>
        <v/>
      </c>
      <c r="BC59" s="92">
        <f>VLOOKUP(BB59,$B58:$E$65,4,0)</f>
        <v/>
      </c>
      <c r="BD59" s="93">
        <f>BC59*BE59</f>
        <v/>
      </c>
      <c r="BE59" s="94">
        <f>VLOOKUP(BB59,$B$42:AK74,6,0)</f>
        <v/>
      </c>
      <c r="BF59" s="91">
        <f t="array" ref="BF59">IFERROR(INDEX($B$42:$B$64,MATCH(0,IF(($D$42:$D$64=BF$37)*($C$42:$C$64&gt;=BF$41),COUNTIF(BF$41:BF58,$B$42:$B$64),1),0)),"")</f>
        <v/>
      </c>
      <c r="BG59" s="92">
        <f>VLOOKUP(BF59,$B58:$E$65,4,0)</f>
        <v/>
      </c>
      <c r="BH59" s="93">
        <f>BG59*BI59</f>
        <v/>
      </c>
      <c r="BI59" s="94">
        <f>VLOOKUP(BF59,$B$42:AO74,6,0)</f>
        <v/>
      </c>
      <c r="BJ59" s="91">
        <f t="array" ref="BJ59">IFERROR(INDEX($B$42:$B$64,MATCH(0,IF(($D$42:$D$64=BJ$37)*($C$42:$C$64&gt;=BJ$41),COUNTIF(BJ$41:BJ58,$B$42:$B$64),1),0)),"")</f>
        <v/>
      </c>
      <c r="BK59" s="92">
        <f>VLOOKUP(BJ59,$B58:$E$65,4,0)</f>
        <v/>
      </c>
      <c r="BL59" s="93">
        <f>BK59*BM59</f>
        <v/>
      </c>
      <c r="BM59" s="94">
        <f>VLOOKUP(BJ59,$B$42:AS74,6,0)</f>
        <v/>
      </c>
      <c r="BN59" s="91">
        <f t="array" ref="BN59">IFERROR(INDEX($B$42:$B$64,MATCH(0,IF(($D$42:$D$64=BN$37)*($C$42:$C$64&gt;=BN$41),COUNTIF(BN$41:BN58,$B$42:$B$64),1),0)),"")</f>
        <v/>
      </c>
      <c r="BO59" s="92">
        <f>VLOOKUP(BN59,$B58:$E$65,4,0)</f>
        <v/>
      </c>
      <c r="BP59" s="93">
        <f>BO59*BQ59</f>
        <v/>
      </c>
      <c r="BQ59" s="94">
        <f>VLOOKUP(BN59,$B$42:AW74,6,0)</f>
        <v/>
      </c>
      <c r="BR59" s="91">
        <f t="array" ref="BR59">IFERROR(INDEX($B$42:$B$64,MATCH(0,IF(($D$42:$D$64=BR$37)*($C$42:$C$64&gt;=BR$41),COUNTIF(BR$41:BR58,$B$42:$B$64),1),0)),"")</f>
        <v/>
      </c>
      <c r="BS59" s="92">
        <f>VLOOKUP(BR59,$B58:$E$65,4,0)</f>
        <v/>
      </c>
      <c r="BT59" s="93">
        <f>BS59*BU59</f>
        <v/>
      </c>
      <c r="BU59" s="94">
        <f>VLOOKUP(BR59,$B$42:BA74,6,0)</f>
        <v/>
      </c>
      <c r="BV59" s="91">
        <f t="array" ref="BV59">IFERROR(INDEX($B$42:$B$64,MATCH(0,IF(($D$42:$D$64=BV$37)*($C$42:$C$64&gt;=BV$41),COUNTIF(BV$41:BV58,$B$42:$B$64),1),0)),"")</f>
        <v/>
      </c>
      <c r="BW59" s="92">
        <f>VLOOKUP(BV59,$B58:$E$65,4,0)</f>
        <v/>
      </c>
      <c r="BX59" s="93">
        <f>BW59*BY59</f>
        <v/>
      </c>
      <c r="BY59" s="94">
        <f>VLOOKUP(BV59,$B$42:BE74,6,0)</f>
        <v/>
      </c>
      <c r="BZ59" s="91">
        <f t="array" ref="BZ59">IFERROR(INDEX($B$42:$B$64,MATCH(0,IF(($D$42:$D$64=BZ$37)*($C$42:$C$64&gt;=BZ$41),COUNTIF(BZ$41:BZ58,$B$42:$B$64),1),0)),"")</f>
        <v/>
      </c>
      <c r="CA59" s="92">
        <f>VLOOKUP(BZ59,$B58:$E$65,4,0)</f>
        <v/>
      </c>
      <c r="CB59" s="93">
        <f>CA59*CC59</f>
        <v/>
      </c>
      <c r="CC59" s="94">
        <f>VLOOKUP(BZ59,$B$42:BI74,6,0)</f>
        <v/>
      </c>
      <c r="CD59" s="91">
        <f t="array" ref="CD59">IFERROR(INDEX($B$42:$B$64,MATCH(0,IF(($D$42:$D$64=CD$37)*($C$42:$C$64&gt;=CD$41),COUNTIF(CD$41:CD58,$B$42:$B$64),1),0)),"")</f>
        <v/>
      </c>
      <c r="CE59" s="92">
        <f>VLOOKUP(CD59,$B58:$E$65,4,0)</f>
        <v/>
      </c>
      <c r="CF59" s="93">
        <f>CE59*CG59</f>
        <v/>
      </c>
      <c r="CG59" s="94">
        <f>VLOOKUP(CD59,$B$42:BM74,6,0)</f>
        <v/>
      </c>
      <c r="CH59" s="91">
        <f t="array" ref="CH59">IFERROR(INDEX($B$42:$B$64,MATCH(0,IF(($D$42:$D$64=CH$37)*($C$42:$C$64&gt;=CH$41),COUNTIF(CH$41:CH58,$B$42:$B$64),1),0)),"")</f>
        <v/>
      </c>
      <c r="CI59" s="92">
        <f>VLOOKUP(CH59,$B58:$E$65,4,0)</f>
        <v/>
      </c>
      <c r="CJ59" s="93">
        <f>CI59*CK59</f>
        <v/>
      </c>
      <c r="CK59" s="94">
        <f>VLOOKUP(CH59,$B$42:BQ74,6,0)</f>
        <v/>
      </c>
    </row>
    <row r="60" customFormat="1" s="2">
      <c r="A60" s="1" t="n"/>
      <c r="B60" s="87">
        <f>D60&amp;C60</f>
        <v/>
      </c>
      <c r="C60" s="75">
        <f>C59+1</f>
        <v/>
      </c>
      <c r="D60" s="76" t="n">
        <v>101057</v>
      </c>
      <c r="E60" s="123" t="n">
        <v>3</v>
      </c>
      <c r="F60" s="123" t="n">
        <v>732000</v>
      </c>
      <c r="G60" s="124">
        <f>IF(E60=0,0,F60/E60)</f>
        <v/>
      </c>
      <c r="H60" s="76" t="n"/>
      <c r="I60" s="123" t="n"/>
      <c r="J60" s="125">
        <f>T60</f>
        <v/>
      </c>
      <c r="K60" s="124">
        <f>IF(I60=0,0,J60/I60)</f>
        <v/>
      </c>
      <c r="L60" s="1" t="n"/>
      <c r="M60" s="1" t="n"/>
      <c r="N60" s="1" t="n"/>
      <c r="O60" s="1" t="n"/>
      <c r="P60" s="88">
        <f t="array" ref="P60">SUM(--IF(MMULT(--(ROW(E$40:E59)&gt;=TRANSPOSE(ROW(E$40:E59))),--IF(D$40:D59=H60,E$40:E59,0))&lt;SUMIF(H$41:H60,H60,I$41:I60),1,0))</f>
        <v/>
      </c>
      <c r="Q60" s="89">
        <f t="array" ref="Q60">SUMPRODUCT(--IF(OFFSET(D$40,,,P60+1)=H60,1,0),OFFSET(E$40,,,P60+1),OFFSET(G$40,,,P60+1))-SUMIF(H$41:H59,H60,T$41:T59)</f>
        <v/>
      </c>
      <c r="R60" s="89">
        <f t="array" ref="R60">(SUMIF(H$41:H60,H60,I$41:I60)-SUMPRODUCT(--IF(OFFSET(D$40,,,P60+1)=H60,1,0),OFFSET(E$40,,,P60+1)))*OFFSET(G$40,P60,,,)</f>
        <v/>
      </c>
      <c r="S60" s="89">
        <f>Q60+R60</f>
        <v/>
      </c>
      <c r="T60" s="90">
        <f>IF(SUMIF(H$41:H60,H60,I$41:I60)&gt;SUM(D$41:D60,H60,E$41:E60),MAX(SUMIF(D$41:D60,H60,F$41:F60)-SUMIF(H$41:H59,H60,J$41:J59),0),S60)</f>
        <v/>
      </c>
      <c r="U60" s="1" t="n"/>
      <c r="V60" s="91">
        <f t="array" ref="V60">IFERROR(INDEX($B$42:$B$64,MATCH(0,IF(($D$42:$D$64=V$37)*($C$42:$C$64&gt;=V$41),COUNTIF(V$41:V59,$B$42:$B$64),1),0)),"")</f>
        <v/>
      </c>
      <c r="W60" s="92">
        <f>VLOOKUP(V60,$B59:$E$65,4,0)</f>
        <v/>
      </c>
      <c r="X60" s="93">
        <f>W60*Y60</f>
        <v/>
      </c>
      <c r="Y60" s="94">
        <f>VLOOKUP(V60,$B$42:G75,6,0)</f>
        <v/>
      </c>
      <c r="Z60" s="91">
        <f t="array" ref="Z60">IFERROR(INDEX($B$42:$B$64,MATCH(0,IF(($D$42:$D$64=Z$37)*($C$42:$C$64&gt;=Z$41),COUNTIF(Z$41:Z59,$B$42:$B$64),1),0)),"")</f>
        <v/>
      </c>
      <c r="AA60" s="92">
        <f>VLOOKUP(Z60,$B59:$E$65,4,0)</f>
        <v/>
      </c>
      <c r="AB60" s="93">
        <f>AA60*AC60</f>
        <v/>
      </c>
      <c r="AC60" s="94">
        <f>VLOOKUP(Z60,$B$42:I75,6,0)</f>
        <v/>
      </c>
      <c r="AD60" s="91">
        <f t="array" ref="AD60">IFERROR(INDEX($B$42:$B$64,MATCH(0,IF(($D$42:$D$64=AD$37)*($C$42:$C$64&gt;=AD$41),COUNTIF(AD$41:AD59,$B$42:$B$64),1),0)),"")</f>
        <v/>
      </c>
      <c r="AE60" s="92">
        <f>VLOOKUP(AD60,$B59:$E$65,4,0)</f>
        <v/>
      </c>
      <c r="AF60" s="93">
        <f>AE60*AG60</f>
        <v/>
      </c>
      <c r="AG60" s="94">
        <f>VLOOKUP(AD60,$B$42:M75,6,0)</f>
        <v/>
      </c>
      <c r="AH60" s="91">
        <f t="array" ref="AH60">IFERROR(INDEX($B$42:$B$64,MATCH(0,IF(($D$42:$D$64=AH$37)*($C$42:$C$64&gt;=AH$41),COUNTIF(AH$41:AH59,$B$42:$B$64),1),0)),"")</f>
        <v/>
      </c>
      <c r="AI60" s="92">
        <f>VLOOKUP(AH60,$B59:$E$65,4,0)</f>
        <v/>
      </c>
      <c r="AJ60" s="93">
        <f>AI60*AK60</f>
        <v/>
      </c>
      <c r="AK60" s="94">
        <f>VLOOKUP(AH60,$B$42:Q75,6,0)</f>
        <v/>
      </c>
      <c r="AL60" s="91">
        <f t="array" ref="AL60">IFERROR(INDEX($B$42:$B$64,MATCH(0,IF(($D$42:$D$64=AL$37)*($C$42:$C$64&gt;=AL$41),COUNTIF(AL$41:AL59,$B$42:$B$64),1),0)),"")</f>
        <v/>
      </c>
      <c r="AM60" s="92">
        <f>VLOOKUP(AL60,$B59:$E$65,4,0)</f>
        <v/>
      </c>
      <c r="AN60" s="93">
        <f>AM60*AO60</f>
        <v/>
      </c>
      <c r="AO60" s="94">
        <f>VLOOKUP(AL60,$B$42:U75,6,0)</f>
        <v/>
      </c>
      <c r="AP60" s="91">
        <f t="array" ref="AP60">IFERROR(INDEX($B$42:$B$64,MATCH(0,IF(($D$42:$D$64=AP$37)*($C$42:$C$64&gt;=AP$41),COUNTIF(AP$41:AP59,$B$42:$B$64),1),0)),"")</f>
        <v/>
      </c>
      <c r="AQ60" s="92">
        <f>VLOOKUP(AP60,$B59:$E$65,4,0)</f>
        <v/>
      </c>
      <c r="AR60" s="93">
        <f>AQ60*AS60</f>
        <v/>
      </c>
      <c r="AS60" s="94">
        <f>VLOOKUP(AP60,$B$42:Y75,6,0)</f>
        <v/>
      </c>
      <c r="AT60" s="91">
        <f t="array" ref="AT60">IFERROR(INDEX($B$42:$B$64,MATCH(0,IF(($D$42:$D$64=AT$37)*($C$42:$C$64&gt;=AT$41),COUNTIF(AT$41:AT59,$B$42:$B$64),1),0)),"")</f>
        <v/>
      </c>
      <c r="AU60" s="92">
        <f>VLOOKUP(AT60,$B59:$E$65,4,0)</f>
        <v/>
      </c>
      <c r="AV60" s="93">
        <f>AU60*AW60</f>
        <v/>
      </c>
      <c r="AW60" s="94">
        <f>VLOOKUP(AT60,$B$42:AC75,6,0)</f>
        <v/>
      </c>
      <c r="AX60" s="91">
        <f t="array" ref="AX60">IFERROR(INDEX($B$42:$B$64,MATCH(0,IF(($D$42:$D$64=AX$37)*($C$42:$C$64&gt;=AX$41),COUNTIF(AX$41:AX59,$B$42:$B$64),1),0)),"")</f>
        <v/>
      </c>
      <c r="AY60" s="92">
        <f>VLOOKUP(AX60,$B59:$E$65,4,0)</f>
        <v/>
      </c>
      <c r="AZ60" s="93">
        <f>AY60*BA60</f>
        <v/>
      </c>
      <c r="BA60" s="94">
        <f>VLOOKUP(AX60,$B$42:AG75,6,0)</f>
        <v/>
      </c>
      <c r="BB60" s="91">
        <f t="array" ref="BB60">IFERROR(INDEX($B$42:$B$64,MATCH(0,IF(($D$42:$D$64=BB$37)*($C$42:$C$64&gt;=BB$41),COUNTIF(BB$41:BB59,$B$42:$B$64),1),0)),"")</f>
        <v/>
      </c>
      <c r="BC60" s="92">
        <f>VLOOKUP(BB60,$B59:$E$65,4,0)</f>
        <v/>
      </c>
      <c r="BD60" s="93">
        <f>BC60*BE60</f>
        <v/>
      </c>
      <c r="BE60" s="94">
        <f>VLOOKUP(BB60,$B$42:AK75,6,0)</f>
        <v/>
      </c>
      <c r="BF60" s="91">
        <f t="array" ref="BF60">IFERROR(INDEX($B$42:$B$64,MATCH(0,IF(($D$42:$D$64=BF$37)*($C$42:$C$64&gt;=BF$41),COUNTIF(BF$41:BF59,$B$42:$B$64),1),0)),"")</f>
        <v/>
      </c>
      <c r="BG60" s="92">
        <f>VLOOKUP(BF60,$B59:$E$65,4,0)</f>
        <v/>
      </c>
      <c r="BH60" s="93">
        <f>BG60*BI60</f>
        <v/>
      </c>
      <c r="BI60" s="94">
        <f>VLOOKUP(BF60,$B$42:AO75,6,0)</f>
        <v/>
      </c>
      <c r="BJ60" s="91">
        <f t="array" ref="BJ60">IFERROR(INDEX($B$42:$B$64,MATCH(0,IF(($D$42:$D$64=BJ$37)*($C$42:$C$64&gt;=BJ$41),COUNTIF(BJ$41:BJ59,$B$42:$B$64),1),0)),"")</f>
        <v/>
      </c>
      <c r="BK60" s="92">
        <f>VLOOKUP(BJ60,$B59:$E$65,4,0)</f>
        <v/>
      </c>
      <c r="BL60" s="93">
        <f>BK60*BM60</f>
        <v/>
      </c>
      <c r="BM60" s="94">
        <f>VLOOKUP(BJ60,$B$42:AS75,6,0)</f>
        <v/>
      </c>
      <c r="BN60" s="91">
        <f t="array" ref="BN60">IFERROR(INDEX($B$42:$B$64,MATCH(0,IF(($D$42:$D$64=BN$37)*($C$42:$C$64&gt;=BN$41),COUNTIF(BN$41:BN59,$B$42:$B$64),1),0)),"")</f>
        <v/>
      </c>
      <c r="BO60" s="92">
        <f>VLOOKUP(BN60,$B59:$E$65,4,0)</f>
        <v/>
      </c>
      <c r="BP60" s="93">
        <f>BO60*BQ60</f>
        <v/>
      </c>
      <c r="BQ60" s="94">
        <f>VLOOKUP(BN60,$B$42:AW75,6,0)</f>
        <v/>
      </c>
      <c r="BR60" s="91">
        <f t="array" ref="BR60">IFERROR(INDEX($B$42:$B$64,MATCH(0,IF(($D$42:$D$64=BR$37)*($C$42:$C$64&gt;=BR$41),COUNTIF(BR$41:BR59,$B$42:$B$64),1),0)),"")</f>
        <v/>
      </c>
      <c r="BS60" s="92">
        <f>VLOOKUP(BR60,$B59:$E$65,4,0)</f>
        <v/>
      </c>
      <c r="BT60" s="93">
        <f>BS60*BU60</f>
        <v/>
      </c>
      <c r="BU60" s="94">
        <f>VLOOKUP(BR60,$B$42:BA75,6,0)</f>
        <v/>
      </c>
      <c r="BV60" s="91">
        <f t="array" ref="BV60">IFERROR(INDEX($B$42:$B$64,MATCH(0,IF(($D$42:$D$64=BV$37)*($C$42:$C$64&gt;=BV$41),COUNTIF(BV$41:BV59,$B$42:$B$64),1),0)),"")</f>
        <v/>
      </c>
      <c r="BW60" s="92">
        <f>VLOOKUP(BV60,$B59:$E$65,4,0)</f>
        <v/>
      </c>
      <c r="BX60" s="93">
        <f>BW60*BY60</f>
        <v/>
      </c>
      <c r="BY60" s="94">
        <f>VLOOKUP(BV60,$B$42:BE75,6,0)</f>
        <v/>
      </c>
      <c r="BZ60" s="91">
        <f t="array" ref="BZ60">IFERROR(INDEX($B$42:$B$64,MATCH(0,IF(($D$42:$D$64=BZ$37)*($C$42:$C$64&gt;=BZ$41),COUNTIF(BZ$41:BZ59,$B$42:$B$64),1),0)),"")</f>
        <v/>
      </c>
      <c r="CA60" s="92">
        <f>VLOOKUP(BZ60,$B59:$E$65,4,0)</f>
        <v/>
      </c>
      <c r="CB60" s="93">
        <f>CA60*CC60</f>
        <v/>
      </c>
      <c r="CC60" s="94">
        <f>VLOOKUP(BZ60,$B$42:BI75,6,0)</f>
        <v/>
      </c>
      <c r="CD60" s="91">
        <f t="array" ref="CD60">IFERROR(INDEX($B$42:$B$64,MATCH(0,IF(($D$42:$D$64=CD$37)*($C$42:$C$64&gt;=CD$41),COUNTIF(CD$41:CD59,$B$42:$B$64),1),0)),"")</f>
        <v/>
      </c>
      <c r="CE60" s="92">
        <f>VLOOKUP(CD60,$B59:$E$65,4,0)</f>
        <v/>
      </c>
      <c r="CF60" s="93">
        <f>CE60*CG60</f>
        <v/>
      </c>
      <c r="CG60" s="94">
        <f>VLOOKUP(CD60,$B$42:BM75,6,0)</f>
        <v/>
      </c>
      <c r="CH60" s="91">
        <f t="array" ref="CH60">IFERROR(INDEX($B$42:$B$64,MATCH(0,IF(($D$42:$D$64=CH$37)*($C$42:$C$64&gt;=CH$41),COUNTIF(CH$41:CH59,$B$42:$B$64),1),0)),"")</f>
        <v/>
      </c>
      <c r="CI60" s="92">
        <f>VLOOKUP(CH60,$B59:$E$65,4,0)</f>
        <v/>
      </c>
      <c r="CJ60" s="93">
        <f>CI60*CK60</f>
        <v/>
      </c>
      <c r="CK60" s="94">
        <f>VLOOKUP(CH60,$B$42:BQ75,6,0)</f>
        <v/>
      </c>
    </row>
    <row r="61" customFormat="1" s="2">
      <c r="A61" s="1" t="n"/>
      <c r="B61" s="87">
        <f>D61&amp;C61</f>
        <v/>
      </c>
      <c r="C61" s="75">
        <f>C60+1</f>
        <v/>
      </c>
      <c r="D61" s="76" t="n">
        <v>101046</v>
      </c>
      <c r="E61" s="123" t="n">
        <v>3</v>
      </c>
      <c r="F61" s="123" t="n">
        <v>1386000</v>
      </c>
      <c r="G61" s="124">
        <f>IF(E61=0,0,F61/E61)</f>
        <v/>
      </c>
      <c r="H61" s="76" t="n"/>
      <c r="I61" s="123" t="n"/>
      <c r="J61" s="125">
        <f>T61</f>
        <v/>
      </c>
      <c r="K61" s="124">
        <f>IF(I61=0,0,J61/I61)</f>
        <v/>
      </c>
      <c r="L61" s="1" t="n"/>
      <c r="M61" s="1" t="n"/>
      <c r="N61" s="1" t="n"/>
      <c r="O61" s="1" t="n"/>
      <c r="P61" s="88">
        <f t="array" ref="P61">SUM(--IF(MMULT(--(ROW(E$40:E60)&gt;=TRANSPOSE(ROW(E$40:E60))),--IF(D$40:D60=H61,E$40:E60,0))&lt;SUMIF(H$41:H61,H61,I$41:I61),1,0))</f>
        <v/>
      </c>
      <c r="Q61" s="89">
        <f t="array" ref="Q61">SUMPRODUCT(--IF(OFFSET(D$40,,,P61+1)=H61,1,0),OFFSET(E$40,,,P61+1),OFFSET(G$40,,,P61+1))-SUMIF(H$41:H60,H61,T$41:T60)</f>
        <v/>
      </c>
      <c r="R61" s="89">
        <f t="array" ref="R61">(SUMIF(H$41:H61,H61,I$41:I61)-SUMPRODUCT(--IF(OFFSET(D$40,,,P61+1)=H61,1,0),OFFSET(E$40,,,P61+1)))*OFFSET(G$40,P61,,,)</f>
        <v/>
      </c>
      <c r="S61" s="89">
        <f>Q61+R61</f>
        <v/>
      </c>
      <c r="T61" s="90">
        <f>IF(SUMIF(H$41:H61,H61,I$41:I61)&gt;SUM(D$41:D61,H61,E$41:E61),MAX(SUMIF(D$41:D61,H61,F$41:F61)-SUMIF(H$41:H60,H61,J$41:J60),0),S61)</f>
        <v/>
      </c>
      <c r="U61" s="1" t="n"/>
      <c r="V61" s="91">
        <f t="array" ref="V61">IFERROR(INDEX($B$42:$B$64,MATCH(0,IF(($D$42:$D$64=V$37)*($C$42:$C$64&gt;=V$41),COUNTIF(V$41:V60,$B$42:$B$64),1),0)),"")</f>
        <v/>
      </c>
      <c r="W61" s="92">
        <f>VLOOKUP(V61,$B60:$E$65,4,0)</f>
        <v/>
      </c>
      <c r="X61" s="93">
        <f>W61*Y61</f>
        <v/>
      </c>
      <c r="Y61" s="94">
        <f>VLOOKUP(V61,$B$42:G76,6,0)</f>
        <v/>
      </c>
      <c r="Z61" s="91">
        <f t="array" ref="Z61">IFERROR(INDEX($B$42:$B$64,MATCH(0,IF(($D$42:$D$64=Z$37)*($C$42:$C$64&gt;=Z$41),COUNTIF(Z$41:Z60,$B$42:$B$64),1),0)),"")</f>
        <v/>
      </c>
      <c r="AA61" s="92">
        <f>VLOOKUP(Z61,$B60:$E$65,4,0)</f>
        <v/>
      </c>
      <c r="AB61" s="93">
        <f>AA61*AC61</f>
        <v/>
      </c>
      <c r="AC61" s="94">
        <f>VLOOKUP(Z61,$B$42:I76,6,0)</f>
        <v/>
      </c>
      <c r="AD61" s="91">
        <f t="array" ref="AD61">IFERROR(INDEX($B$42:$B$64,MATCH(0,IF(($D$42:$D$64=AD$37)*($C$42:$C$64&gt;=AD$41),COUNTIF(AD$41:AD60,$B$42:$B$64),1),0)),"")</f>
        <v/>
      </c>
      <c r="AE61" s="92">
        <f>VLOOKUP(AD61,$B60:$E$65,4,0)</f>
        <v/>
      </c>
      <c r="AF61" s="93">
        <f>AE61*AG61</f>
        <v/>
      </c>
      <c r="AG61" s="94">
        <f>VLOOKUP(AD61,$B$42:M76,6,0)</f>
        <v/>
      </c>
      <c r="AH61" s="91">
        <f t="array" ref="AH61">IFERROR(INDEX($B$42:$B$64,MATCH(0,IF(($D$42:$D$64=AH$37)*($C$42:$C$64&gt;=AH$41),COUNTIF(AH$41:AH60,$B$42:$B$64),1),0)),"")</f>
        <v/>
      </c>
      <c r="AI61" s="92">
        <f>VLOOKUP(AH61,$B60:$E$65,4,0)</f>
        <v/>
      </c>
      <c r="AJ61" s="93">
        <f>AI61*AK61</f>
        <v/>
      </c>
      <c r="AK61" s="94">
        <f>VLOOKUP(AH61,$B$42:Q76,6,0)</f>
        <v/>
      </c>
      <c r="AL61" s="91">
        <f t="array" ref="AL61">IFERROR(INDEX($B$42:$B$64,MATCH(0,IF(($D$42:$D$64=AL$37)*($C$42:$C$64&gt;=AL$41),COUNTIF(AL$41:AL60,$B$42:$B$64),1),0)),"")</f>
        <v/>
      </c>
      <c r="AM61" s="92">
        <f>VLOOKUP(AL61,$B60:$E$65,4,0)</f>
        <v/>
      </c>
      <c r="AN61" s="93">
        <f>AM61*AO61</f>
        <v/>
      </c>
      <c r="AO61" s="94">
        <f>VLOOKUP(AL61,$B$42:U76,6,0)</f>
        <v/>
      </c>
      <c r="AP61" s="91">
        <f t="array" ref="AP61">IFERROR(INDEX($B$42:$B$64,MATCH(0,IF(($D$42:$D$64=AP$37)*($C$42:$C$64&gt;=AP$41),COUNTIF(AP$41:AP60,$B$42:$B$64),1),0)),"")</f>
        <v/>
      </c>
      <c r="AQ61" s="92">
        <f>VLOOKUP(AP61,$B60:$E$65,4,0)</f>
        <v/>
      </c>
      <c r="AR61" s="93">
        <f>AQ61*AS61</f>
        <v/>
      </c>
      <c r="AS61" s="94">
        <f>VLOOKUP(AP61,$B$42:Y76,6,0)</f>
        <v/>
      </c>
      <c r="AT61" s="91">
        <f t="array" ref="AT61">IFERROR(INDEX($B$42:$B$64,MATCH(0,IF(($D$42:$D$64=AT$37)*($C$42:$C$64&gt;=AT$41),COUNTIF(AT$41:AT60,$B$42:$B$64),1),0)),"")</f>
        <v/>
      </c>
      <c r="AU61" s="92">
        <f>VLOOKUP(AT61,$B60:$E$65,4,0)</f>
        <v/>
      </c>
      <c r="AV61" s="93">
        <f>AU61*AW61</f>
        <v/>
      </c>
      <c r="AW61" s="94">
        <f>VLOOKUP(AT61,$B$42:AC76,6,0)</f>
        <v/>
      </c>
      <c r="AX61" s="91">
        <f t="array" ref="AX61">IFERROR(INDEX($B$42:$B$64,MATCH(0,IF(($D$42:$D$64=AX$37)*($C$42:$C$64&gt;=AX$41),COUNTIF(AX$41:AX60,$B$42:$B$64),1),0)),"")</f>
        <v/>
      </c>
      <c r="AY61" s="92">
        <f>VLOOKUP(AX61,$B60:$E$65,4,0)</f>
        <v/>
      </c>
      <c r="AZ61" s="93">
        <f>AY61*BA61</f>
        <v/>
      </c>
      <c r="BA61" s="94">
        <f>VLOOKUP(AX61,$B$42:AG76,6,0)</f>
        <v/>
      </c>
      <c r="BB61" s="91">
        <f t="array" ref="BB61">IFERROR(INDEX($B$42:$B$64,MATCH(0,IF(($D$42:$D$64=BB$37)*($C$42:$C$64&gt;=BB$41),COUNTIF(BB$41:BB60,$B$42:$B$64),1),0)),"")</f>
        <v/>
      </c>
      <c r="BC61" s="92">
        <f>VLOOKUP(BB61,$B60:$E$65,4,0)</f>
        <v/>
      </c>
      <c r="BD61" s="93">
        <f>BC61*BE61</f>
        <v/>
      </c>
      <c r="BE61" s="94">
        <f>VLOOKUP(BB61,$B$42:AK76,6,0)</f>
        <v/>
      </c>
      <c r="BF61" s="91">
        <f t="array" ref="BF61">IFERROR(INDEX($B$42:$B$64,MATCH(0,IF(($D$42:$D$64=BF$37)*($C$42:$C$64&gt;=BF$41),COUNTIF(BF$41:BF60,$B$42:$B$64),1),0)),"")</f>
        <v/>
      </c>
      <c r="BG61" s="92">
        <f>VLOOKUP(BF61,$B60:$E$65,4,0)</f>
        <v/>
      </c>
      <c r="BH61" s="93">
        <f>BG61*BI61</f>
        <v/>
      </c>
      <c r="BI61" s="94">
        <f>VLOOKUP(BF61,$B$42:AO76,6,0)</f>
        <v/>
      </c>
      <c r="BJ61" s="91">
        <f t="array" ref="BJ61">IFERROR(INDEX($B$42:$B$64,MATCH(0,IF(($D$42:$D$64=BJ$37)*($C$42:$C$64&gt;=BJ$41),COUNTIF(BJ$41:BJ60,$B$42:$B$64),1),0)),"")</f>
        <v/>
      </c>
      <c r="BK61" s="92">
        <f>VLOOKUP(BJ61,$B60:$E$65,4,0)</f>
        <v/>
      </c>
      <c r="BL61" s="93">
        <f>BK61*BM61</f>
        <v/>
      </c>
      <c r="BM61" s="94">
        <f>VLOOKUP(BJ61,$B$42:AS76,6,0)</f>
        <v/>
      </c>
      <c r="BN61" s="91">
        <f t="array" ref="BN61">IFERROR(INDEX($B$42:$B$64,MATCH(0,IF(($D$42:$D$64=BN$37)*($C$42:$C$64&gt;=BN$41),COUNTIF(BN$41:BN60,$B$42:$B$64),1),0)),"")</f>
        <v/>
      </c>
      <c r="BO61" s="92">
        <f>VLOOKUP(BN61,$B60:$E$65,4,0)</f>
        <v/>
      </c>
      <c r="BP61" s="93">
        <f>BO61*BQ61</f>
        <v/>
      </c>
      <c r="BQ61" s="94">
        <f>VLOOKUP(BN61,$B$42:AW76,6,0)</f>
        <v/>
      </c>
      <c r="BR61" s="91">
        <f t="array" ref="BR61">IFERROR(INDEX($B$42:$B$64,MATCH(0,IF(($D$42:$D$64=BR$37)*($C$42:$C$64&gt;=BR$41),COUNTIF(BR$41:BR60,$B$42:$B$64),1),0)),"")</f>
        <v/>
      </c>
      <c r="BS61" s="92">
        <f>VLOOKUP(BR61,$B60:$E$65,4,0)</f>
        <v/>
      </c>
      <c r="BT61" s="93">
        <f>BS61*BU61</f>
        <v/>
      </c>
      <c r="BU61" s="94">
        <f>VLOOKUP(BR61,$B$42:BA76,6,0)</f>
        <v/>
      </c>
      <c r="BV61" s="91">
        <f t="array" ref="BV61">IFERROR(INDEX($B$42:$B$64,MATCH(0,IF(($D$42:$D$64=BV$37)*($C$42:$C$64&gt;=BV$41),COUNTIF(BV$41:BV60,$B$42:$B$64),1),0)),"")</f>
        <v/>
      </c>
      <c r="BW61" s="92">
        <f>VLOOKUP(BV61,$B60:$E$65,4,0)</f>
        <v/>
      </c>
      <c r="BX61" s="93">
        <f>BW61*BY61</f>
        <v/>
      </c>
      <c r="BY61" s="94">
        <f>VLOOKUP(BV61,$B$42:BE76,6,0)</f>
        <v/>
      </c>
      <c r="BZ61" s="91">
        <f t="array" ref="BZ61">IFERROR(INDEX($B$42:$B$64,MATCH(0,IF(($D$42:$D$64=BZ$37)*($C$42:$C$64&gt;=BZ$41),COUNTIF(BZ$41:BZ60,$B$42:$B$64),1),0)),"")</f>
        <v/>
      </c>
      <c r="CA61" s="92">
        <f>VLOOKUP(BZ61,$B60:$E$65,4,0)</f>
        <v/>
      </c>
      <c r="CB61" s="93">
        <f>CA61*CC61</f>
        <v/>
      </c>
      <c r="CC61" s="94">
        <f>VLOOKUP(BZ61,$B$42:BI76,6,0)</f>
        <v/>
      </c>
      <c r="CD61" s="91">
        <f t="array" ref="CD61">IFERROR(INDEX($B$42:$B$64,MATCH(0,IF(($D$42:$D$64=CD$37)*($C$42:$C$64&gt;=CD$41),COUNTIF(CD$41:CD60,$B$42:$B$64),1),0)),"")</f>
        <v/>
      </c>
      <c r="CE61" s="92">
        <f>VLOOKUP(CD61,$B60:$E$65,4,0)</f>
        <v/>
      </c>
      <c r="CF61" s="93">
        <f>CE61*CG61</f>
        <v/>
      </c>
      <c r="CG61" s="94">
        <f>VLOOKUP(CD61,$B$42:BM76,6,0)</f>
        <v/>
      </c>
      <c r="CH61" s="91">
        <f t="array" ref="CH61">IFERROR(INDEX($B$42:$B$64,MATCH(0,IF(($D$42:$D$64=CH$37)*($C$42:$C$64&gt;=CH$41),COUNTIF(CH$41:CH60,$B$42:$B$64),1),0)),"")</f>
        <v/>
      </c>
      <c r="CI61" s="92">
        <f>VLOOKUP(CH61,$B60:$E$65,4,0)</f>
        <v/>
      </c>
      <c r="CJ61" s="93">
        <f>CI61*CK61</f>
        <v/>
      </c>
      <c r="CK61" s="94">
        <f>VLOOKUP(CH61,$B$42:BQ76,6,0)</f>
        <v/>
      </c>
    </row>
    <row r="62" customFormat="1" s="2">
      <c r="A62" s="1" t="n"/>
      <c r="B62" s="87">
        <f>D62&amp;C62</f>
        <v/>
      </c>
      <c r="C62" s="75">
        <f>C61+1</f>
        <v/>
      </c>
      <c r="D62" s="76" t="n">
        <v>101048</v>
      </c>
      <c r="E62" s="123" t="n">
        <v>3</v>
      </c>
      <c r="F62" s="123" t="n">
        <v>10155000</v>
      </c>
      <c r="G62" s="124">
        <f>IF(E62=0,0,F62/E62)</f>
        <v/>
      </c>
      <c r="H62" s="76" t="n"/>
      <c r="I62" s="123" t="n"/>
      <c r="J62" s="125">
        <f>T62</f>
        <v/>
      </c>
      <c r="K62" s="124">
        <f>IF(I62=0,0,J62/I62)</f>
        <v/>
      </c>
      <c r="L62" s="1" t="n"/>
      <c r="M62" s="96" t="inlineStr">
        <is>
          <t>AND THEN COPY FORMULA</t>
        </is>
      </c>
      <c r="N62" s="1" t="n"/>
      <c r="O62" s="1" t="n"/>
      <c r="P62" s="88" t="n"/>
      <c r="Q62" s="89" t="n"/>
      <c r="R62" s="89" t="n"/>
      <c r="S62" s="89" t="n"/>
      <c r="T62" s="90" t="n"/>
      <c r="U62" s="1" t="n"/>
      <c r="V62" s="91">
        <f t="array" ref="V62">IFERROR(INDEX($B$42:$B$64,MATCH(0,IF(($D$42:$D$64=V$37)*($C$42:$C$64&gt;=V$41),COUNTIF(V$41:V61,$B$42:$B$64),1),0)),"")</f>
        <v/>
      </c>
      <c r="W62" s="92" t="n"/>
      <c r="X62" s="93" t="n"/>
      <c r="Y62" s="94" t="n"/>
      <c r="Z62" s="91" t="n"/>
      <c r="AA62" s="92" t="n"/>
      <c r="AB62" s="93" t="n"/>
      <c r="AC62" s="94" t="n"/>
      <c r="AD62" s="91" t="n"/>
      <c r="AE62" s="92" t="n"/>
      <c r="AF62" s="93" t="n"/>
      <c r="AG62" s="94" t="n"/>
      <c r="AH62" s="91" t="n"/>
      <c r="AI62" s="92" t="n"/>
      <c r="AJ62" s="93" t="n"/>
      <c r="AK62" s="94" t="n"/>
      <c r="AL62" s="91" t="n"/>
      <c r="AM62" s="92" t="n"/>
      <c r="AN62" s="93" t="n"/>
      <c r="AO62" s="94" t="n"/>
      <c r="AP62" s="91" t="n"/>
      <c r="AQ62" s="92" t="n"/>
      <c r="AR62" s="93" t="n"/>
      <c r="AS62" s="94" t="n"/>
      <c r="AT62" s="91" t="n"/>
      <c r="AU62" s="92" t="n"/>
      <c r="AV62" s="93" t="n"/>
      <c r="AW62" s="94" t="n"/>
      <c r="AX62" s="91" t="n"/>
      <c r="AY62" s="92" t="n"/>
      <c r="AZ62" s="93" t="n"/>
      <c r="BA62" s="94" t="n"/>
      <c r="BB62" s="91" t="n"/>
      <c r="BC62" s="92" t="n"/>
      <c r="BD62" s="93" t="n"/>
      <c r="BE62" s="94" t="n"/>
      <c r="BF62" s="91" t="n"/>
      <c r="BG62" s="92" t="n"/>
      <c r="BH62" s="93" t="n"/>
      <c r="BI62" s="94" t="n"/>
      <c r="BJ62" s="91" t="n"/>
      <c r="BK62" s="92" t="n"/>
      <c r="BL62" s="93" t="n"/>
      <c r="BM62" s="94" t="n"/>
      <c r="BN62" s="91" t="n"/>
      <c r="BO62" s="92" t="n"/>
      <c r="BP62" s="93" t="n"/>
      <c r="BQ62" s="94" t="n"/>
      <c r="BR62" s="91" t="n"/>
      <c r="BS62" s="92" t="n"/>
      <c r="BT62" s="93" t="n"/>
      <c r="BU62" s="94" t="n"/>
      <c r="BV62" s="91" t="n"/>
      <c r="BW62" s="92" t="n"/>
      <c r="BX62" s="93" t="n"/>
      <c r="BY62" s="94" t="n"/>
      <c r="BZ62" s="91" t="n"/>
      <c r="CA62" s="92" t="n"/>
      <c r="CB62" s="93" t="n"/>
      <c r="CC62" s="94" t="n"/>
      <c r="CD62" s="91" t="n"/>
      <c r="CE62" s="92" t="n"/>
      <c r="CF62" s="93" t="n"/>
      <c r="CG62" s="94" t="n"/>
      <c r="CH62" s="91" t="n"/>
      <c r="CI62" s="92" t="n"/>
      <c r="CJ62" s="93" t="n"/>
      <c r="CK62" s="94" t="n"/>
    </row>
    <row r="63" customFormat="1" s="2">
      <c r="A63" s="1" t="n"/>
      <c r="B63" s="87">
        <f>D63&amp;C63</f>
        <v/>
      </c>
      <c r="C63" s="75" t="n"/>
      <c r="D63" s="76" t="n"/>
      <c r="E63" s="123" t="n"/>
      <c r="F63" s="123" t="n"/>
      <c r="G63" s="124">
        <f>IF(E63=0,0,F63/E63)</f>
        <v/>
      </c>
      <c r="H63" s="76" t="n"/>
      <c r="I63" s="123" t="n"/>
      <c r="J63" s="125">
        <f>T63</f>
        <v/>
      </c>
      <c r="K63" s="124">
        <f>IF(I63=0,0,J63/I63)</f>
        <v/>
      </c>
      <c r="L63" s="1" t="n"/>
      <c r="M63" s="96" t="inlineStr">
        <is>
          <t>FROM ROW 34</t>
        </is>
      </c>
      <c r="N63" s="1" t="n"/>
      <c r="O63" s="1" t="n"/>
      <c r="P63" s="88" t="n"/>
      <c r="Q63" s="89" t="n"/>
      <c r="R63" s="89" t="n"/>
      <c r="S63" s="89" t="n"/>
      <c r="T63" s="90" t="n"/>
      <c r="U63" s="1" t="n"/>
      <c r="V63" s="91">
        <f t="array" ref="V63">IFERROR(INDEX($B$42:$B$64,MATCH(0,IF(($D$42:$D$64=V$37)*($C$42:$C$64&gt;=V$41),COUNTIF(V$41:V62,$B$42:$B$64),1),0)),"")</f>
        <v/>
      </c>
      <c r="W63" s="92" t="n"/>
      <c r="X63" s="93" t="n"/>
      <c r="Y63" s="94" t="n"/>
      <c r="Z63" s="91" t="n"/>
      <c r="AA63" s="92" t="n"/>
      <c r="AB63" s="93" t="n"/>
      <c r="AC63" s="94" t="n"/>
      <c r="AD63" s="91" t="n"/>
      <c r="AE63" s="92" t="n"/>
      <c r="AF63" s="93" t="n"/>
      <c r="AG63" s="94" t="n"/>
      <c r="AH63" s="91" t="n"/>
      <c r="AI63" s="92" t="n"/>
      <c r="AJ63" s="93" t="n"/>
      <c r="AK63" s="94" t="n"/>
      <c r="AL63" s="91" t="n"/>
      <c r="AM63" s="92" t="n"/>
      <c r="AN63" s="93" t="n"/>
      <c r="AO63" s="94" t="n"/>
      <c r="AP63" s="91" t="n"/>
      <c r="AQ63" s="92" t="n"/>
      <c r="AR63" s="93" t="n"/>
      <c r="AS63" s="94" t="n"/>
      <c r="AT63" s="91" t="n"/>
      <c r="AU63" s="92" t="n"/>
      <c r="AV63" s="93" t="n"/>
      <c r="AW63" s="94" t="n"/>
      <c r="AX63" s="91" t="n"/>
      <c r="AY63" s="92" t="n"/>
      <c r="AZ63" s="93" t="n"/>
      <c r="BA63" s="94" t="n"/>
      <c r="BB63" s="91" t="n"/>
      <c r="BC63" s="92" t="n"/>
      <c r="BD63" s="93" t="n"/>
      <c r="BE63" s="94" t="n"/>
      <c r="BF63" s="91" t="n"/>
      <c r="BG63" s="92" t="n"/>
      <c r="BH63" s="93" t="n"/>
      <c r="BI63" s="94" t="n"/>
      <c r="BJ63" s="91" t="n"/>
      <c r="BK63" s="92" t="n"/>
      <c r="BL63" s="93" t="n"/>
      <c r="BM63" s="94" t="n"/>
      <c r="BN63" s="91" t="n"/>
      <c r="BO63" s="92" t="n"/>
      <c r="BP63" s="93" t="n"/>
      <c r="BQ63" s="94" t="n"/>
      <c r="BR63" s="91" t="n"/>
      <c r="BS63" s="92" t="n"/>
      <c r="BT63" s="93" t="n"/>
      <c r="BU63" s="94" t="n"/>
      <c r="BV63" s="91" t="n"/>
      <c r="BW63" s="92" t="n"/>
      <c r="BX63" s="93" t="n"/>
      <c r="BY63" s="94" t="n"/>
      <c r="BZ63" s="91" t="n"/>
      <c r="CA63" s="92" t="n"/>
      <c r="CB63" s="93" t="n"/>
      <c r="CC63" s="94" t="n"/>
      <c r="CD63" s="91" t="n"/>
      <c r="CE63" s="92" t="n"/>
      <c r="CF63" s="93" t="n"/>
      <c r="CG63" s="94" t="n"/>
      <c r="CH63" s="91" t="n"/>
      <c r="CI63" s="92" t="n"/>
      <c r="CJ63" s="93" t="n"/>
      <c r="CK63" s="94" t="n"/>
    </row>
    <row r="64" customFormat="1" s="2">
      <c r="A64" s="1" t="n"/>
      <c r="B64" s="97">
        <f>D64&amp;C64</f>
        <v/>
      </c>
      <c r="C64" s="98" t="n"/>
      <c r="D64" s="99" t="n"/>
      <c r="E64" s="126" t="n"/>
      <c r="F64" s="126" t="n"/>
      <c r="G64" s="127">
        <f>IF(E64=0,0,F64/E64)</f>
        <v/>
      </c>
      <c r="H64" s="99" t="n"/>
      <c r="I64" s="126" t="n"/>
      <c r="J64" s="128">
        <f>T64</f>
        <v/>
      </c>
      <c r="K64" s="127">
        <f>IF(I64=0,0,J64/I64)</f>
        <v/>
      </c>
      <c r="L64" s="1" t="n"/>
      <c r="M64" s="1" t="n"/>
      <c r="N64" s="1" t="n"/>
      <c r="O64" s="1" t="n"/>
      <c r="P64" s="103">
        <f t="array" ref="P64">SUM(--IF(MMULT(--(ROW(E$40:E63)&gt;=TRANSPOSE(ROW(E$40:E63))),--IF(D$40:D63=H64,E$40:E63,0))&lt;SUMIF(H$41:H64,H64,I$41:I64),1,0))</f>
        <v/>
      </c>
      <c r="Q64" s="104">
        <f t="array" ref="Q64">SUMPRODUCT(--IF(OFFSET(D$40,,,P64+1)=H64,1,0),OFFSET(E$40,,,P64+1),OFFSET(G$40,,,P64+1))-SUMIF(H$41:H63,H64,T$41:T63)</f>
        <v/>
      </c>
      <c r="R64" s="104">
        <f t="array" ref="R64">(SUMIF(H$41:H64,H64,I$41:I64)-SUMPRODUCT(--IF(OFFSET(D$40,,,P64+1)=H64,1,0),OFFSET(E$40,,,P64+1)))*OFFSET(G$40,P64,,,)</f>
        <v/>
      </c>
      <c r="S64" s="104">
        <f>Q64+R64</f>
        <v/>
      </c>
      <c r="T64" s="105">
        <f>IF(SUMIF(H$41:H64,H64,I$41:I64)&gt;SUM(D$41:D64,H64,E$41:E64),MAX(SUMIF(D$41:D64,H64,F$41:F64)-SUMIF(H$41:H63,H64,J$41:J63),0),S64)</f>
        <v/>
      </c>
      <c r="U64" s="1" t="n"/>
      <c r="V64" s="106">
        <f t="array" ref="V64">IFERROR(INDEX($B$42:$B$64,MATCH(0,IF(($D$42:$D$64=V$37)*($C$42:$C$64&gt;=V$41),COUNTIF(V$41:V63,$B$42:$B$64),1),0)),"")</f>
        <v/>
      </c>
      <c r="W64" s="107">
        <f>VLOOKUP(V64,$B63:$E$65,4,0)</f>
        <v/>
      </c>
      <c r="X64" s="108">
        <f>W64*Y64</f>
        <v/>
      </c>
      <c r="Y64" s="109">
        <f>VLOOKUP(V64,$B$42:G76,6,0)</f>
        <v/>
      </c>
      <c r="Z64" s="106">
        <f t="array" ref="Z64">IFERROR(INDEX($B$42:$B$64,MATCH(0,IF(($D$42:$D$64=Z$37)*($C$42:$C$64&gt;=Z$41),COUNTIF(Z$41:Z63,$B$42:$B$64),1),0)),"")</f>
        <v/>
      </c>
      <c r="AA64" s="107">
        <f>VLOOKUP(Z64,$B63:$E$65,4,0)</f>
        <v/>
      </c>
      <c r="AB64" s="108">
        <f>AA64*AC64</f>
        <v/>
      </c>
      <c r="AC64" s="109">
        <f>VLOOKUP(Z64,$B$42:I76,6,0)</f>
        <v/>
      </c>
      <c r="AD64" s="106">
        <f t="array" ref="AD64">IFERROR(INDEX($B$42:$B$64,MATCH(0,IF(($D$42:$D$64=AD$37)*($C$42:$C$64&gt;=AD$41),COUNTIF(AD$41:AD63,$B$42:$B$64),1),0)),"")</f>
        <v/>
      </c>
      <c r="AE64" s="107">
        <f>VLOOKUP(AD64,$B63:$E$65,4,0)</f>
        <v/>
      </c>
      <c r="AF64" s="108">
        <f>AE64*AG64</f>
        <v/>
      </c>
      <c r="AG64" s="109">
        <f>VLOOKUP(AD64,$B$42:M76,6,0)</f>
        <v/>
      </c>
      <c r="AH64" s="106">
        <f t="array" ref="AH64">IFERROR(INDEX($B$42:$B$64,MATCH(0,IF(($D$42:$D$64=AH$37)*($C$42:$C$64&gt;=AH$41),COUNTIF(AH$41:AH63,$B$42:$B$64),1),0)),"")</f>
        <v/>
      </c>
      <c r="AI64" s="107">
        <f>VLOOKUP(AH64,$B63:$E$65,4,0)</f>
        <v/>
      </c>
      <c r="AJ64" s="108">
        <f>AI64*AK64</f>
        <v/>
      </c>
      <c r="AK64" s="109">
        <f>VLOOKUP(AH64,$B$42:Q76,6,0)</f>
        <v/>
      </c>
      <c r="AL64" s="106">
        <f t="array" ref="AL64">IFERROR(INDEX($B$42:$B$64,MATCH(0,IF(($D$42:$D$64=AL$37)*($C$42:$C$64&gt;=AL$41),COUNTIF(AL$41:AL63,$B$42:$B$64),1),0)),"")</f>
        <v/>
      </c>
      <c r="AM64" s="107">
        <f>VLOOKUP(AL64,$B63:$E$65,4,0)</f>
        <v/>
      </c>
      <c r="AN64" s="108">
        <f>AM64*AO64</f>
        <v/>
      </c>
      <c r="AO64" s="109">
        <f>VLOOKUP(AL64,$B$42:U76,6,0)</f>
        <v/>
      </c>
      <c r="AP64" s="106">
        <f t="array" ref="AP64">IFERROR(INDEX($B$42:$B$64,MATCH(0,IF(($D$42:$D$64=AP$37)*($C$42:$C$64&gt;=AP$41),COUNTIF(AP$41:AP63,$B$42:$B$64),1),0)),"")</f>
        <v/>
      </c>
      <c r="AQ64" s="107">
        <f>VLOOKUP(AP64,$B63:$E$65,4,0)</f>
        <v/>
      </c>
      <c r="AR64" s="108">
        <f>AQ64*AS64</f>
        <v/>
      </c>
      <c r="AS64" s="109">
        <f>VLOOKUP(AP64,$B$42:Y76,6,0)</f>
        <v/>
      </c>
      <c r="AT64" s="106">
        <f t="array" ref="AT64">IFERROR(INDEX($B$42:$B$64,MATCH(0,IF(($D$42:$D$64=AT$37)*($C$42:$C$64&gt;=AT$41),COUNTIF(AT$41:AT63,$B$42:$B$64),1),0)),"")</f>
        <v/>
      </c>
      <c r="AU64" s="107">
        <f>VLOOKUP(AT64,$B63:$E$65,4,0)</f>
        <v/>
      </c>
      <c r="AV64" s="108">
        <f>AU64*AW64</f>
        <v/>
      </c>
      <c r="AW64" s="109">
        <f>VLOOKUP(AT64,$B$42:AC76,6,0)</f>
        <v/>
      </c>
      <c r="AX64" s="106">
        <f t="array" ref="AX64">IFERROR(INDEX($B$42:$B$64,MATCH(0,IF(($D$42:$D$64=AX$37)*($C$42:$C$64&gt;=AX$41),COUNTIF(AX$41:AX63,$B$42:$B$64),1),0)),"")</f>
        <v/>
      </c>
      <c r="AY64" s="107">
        <f>VLOOKUP(AX64,$B63:$E$65,4,0)</f>
        <v/>
      </c>
      <c r="AZ64" s="108">
        <f>AY64*BA64</f>
        <v/>
      </c>
      <c r="BA64" s="109">
        <f>VLOOKUP(AX64,$B$42:AG76,6,0)</f>
        <v/>
      </c>
      <c r="BB64" s="106">
        <f t="array" ref="BB64">IFERROR(INDEX($B$42:$B$64,MATCH(0,IF(($D$42:$D$64=BB$37)*($C$42:$C$64&gt;=BB$41),COUNTIF(BB$41:BB63,$B$42:$B$64),1),0)),"")</f>
        <v/>
      </c>
      <c r="BC64" s="107">
        <f>VLOOKUP(BB64,$B63:$E$65,4,0)</f>
        <v/>
      </c>
      <c r="BD64" s="108">
        <f>BC64*BE64</f>
        <v/>
      </c>
      <c r="BE64" s="109">
        <f>VLOOKUP(BB64,$B$42:AK76,6,0)</f>
        <v/>
      </c>
      <c r="BF64" s="106">
        <f t="array" ref="BF64">IFERROR(INDEX($B$42:$B$64,MATCH(0,IF(($D$42:$D$64=BF$37)*($C$42:$C$64&gt;=BF$41),COUNTIF(BF$41:BF63,$B$42:$B$64),1),0)),"")</f>
        <v/>
      </c>
      <c r="BG64" s="107">
        <f>VLOOKUP(BF64,$B63:$E$65,4,0)</f>
        <v/>
      </c>
      <c r="BH64" s="108">
        <f>BG64*BI64</f>
        <v/>
      </c>
      <c r="BI64" s="109">
        <f>VLOOKUP(BF64,$B$42:AO76,6,0)</f>
        <v/>
      </c>
      <c r="BJ64" s="106">
        <f t="array" ref="BJ64">IFERROR(INDEX($B$42:$B$64,MATCH(0,IF(($D$42:$D$64=BJ$37)*($C$42:$C$64&gt;=BJ$41),COUNTIF(BJ$41:BJ63,$B$42:$B$64),1),0)),"")</f>
        <v/>
      </c>
      <c r="BK64" s="107">
        <f>VLOOKUP(BJ64,$B63:$E$65,4,0)</f>
        <v/>
      </c>
      <c r="BL64" s="108">
        <f>BK64*BM64</f>
        <v/>
      </c>
      <c r="BM64" s="109">
        <f>VLOOKUP(BJ64,$B$42:AS76,6,0)</f>
        <v/>
      </c>
      <c r="BN64" s="106">
        <f t="array" ref="BN64">IFERROR(INDEX($B$42:$B$64,MATCH(0,IF(($D$42:$D$64=BN$37)*($C$42:$C$64&gt;=BN$41),COUNTIF(BN$41:BN63,$B$42:$B$64),1),0)),"")</f>
        <v/>
      </c>
      <c r="BO64" s="107">
        <f>VLOOKUP(BN64,$B63:$E$65,4,0)</f>
        <v/>
      </c>
      <c r="BP64" s="108">
        <f>BO64*BQ64</f>
        <v/>
      </c>
      <c r="BQ64" s="109">
        <f>VLOOKUP(BN64,$B$42:AW76,6,0)</f>
        <v/>
      </c>
      <c r="BR64" s="106">
        <f t="array" ref="BR64">IFERROR(INDEX($B$42:$B$64,MATCH(0,IF(($D$42:$D$64=BR$37)*($C$42:$C$64&gt;=BR$41),COUNTIF(BR$41:BR63,$B$42:$B$64),1),0)),"")</f>
        <v/>
      </c>
      <c r="BS64" s="107">
        <f>VLOOKUP(BR64,$B63:$E$65,4,0)</f>
        <v/>
      </c>
      <c r="BT64" s="108">
        <f>BS64*BU64</f>
        <v/>
      </c>
      <c r="BU64" s="109">
        <f>VLOOKUP(BR64,$B$42:BA76,6,0)</f>
        <v/>
      </c>
      <c r="BV64" s="106">
        <f t="array" ref="BV64">IFERROR(INDEX($B$42:$B$64,MATCH(0,IF(($D$42:$D$64=BV$37)*($C$42:$C$64&gt;=BV$41),COUNTIF(BV$41:BV63,$B$42:$B$64),1),0)),"")</f>
        <v/>
      </c>
      <c r="BW64" s="107">
        <f>VLOOKUP(BV64,$B63:$E$65,4,0)</f>
        <v/>
      </c>
      <c r="BX64" s="108">
        <f>BW64*BY64</f>
        <v/>
      </c>
      <c r="BY64" s="109">
        <f>VLOOKUP(BV64,$B$42:BE76,6,0)</f>
        <v/>
      </c>
      <c r="BZ64" s="106">
        <f t="array" ref="BZ64">IFERROR(INDEX($B$42:$B$64,MATCH(0,IF(($D$42:$D$64=BZ$37)*($C$42:$C$64&gt;=BZ$41),COUNTIF(BZ$41:BZ63,$B$42:$B$64),1),0)),"")</f>
        <v/>
      </c>
      <c r="CA64" s="107">
        <f>VLOOKUP(BZ64,$B63:$E$65,4,0)</f>
        <v/>
      </c>
      <c r="CB64" s="108">
        <f>CA64*CC64</f>
        <v/>
      </c>
      <c r="CC64" s="109">
        <f>VLOOKUP(BZ64,$B$42:BI76,6,0)</f>
        <v/>
      </c>
      <c r="CD64" s="106">
        <f t="array" ref="CD64">IFERROR(INDEX($B$42:$B$64,MATCH(0,IF(($D$42:$D$64=CD$37)*($C$42:$C$64&gt;=CD$41),COUNTIF(CD$41:CD63,$B$42:$B$64),1),0)),"")</f>
        <v/>
      </c>
      <c r="CE64" s="107">
        <f>VLOOKUP(CD64,$B63:$E$65,4,0)</f>
        <v/>
      </c>
      <c r="CF64" s="108">
        <f>CE64*CG64</f>
        <v/>
      </c>
      <c r="CG64" s="109">
        <f>VLOOKUP(CD64,$B$42:BM76,6,0)</f>
        <v/>
      </c>
      <c r="CH64" s="106">
        <f t="array" ref="CH64">IFERROR(INDEX($B$42:$B$64,MATCH(0,IF(($D$42:$D$64=CH$37)*($C$42:$C$64&gt;=CH$41),COUNTIF(CH$41:CH63,$B$42:$B$64),1),0)),"")</f>
        <v/>
      </c>
      <c r="CI64" s="107">
        <f>VLOOKUP(CH64,$B63:$E$65,4,0)</f>
        <v/>
      </c>
      <c r="CJ64" s="108">
        <f>CI64*CK64</f>
        <v/>
      </c>
      <c r="CK64" s="109">
        <f>VLOOKUP(CH64,$B$42:BQ76,6,0)</f>
        <v/>
      </c>
    </row>
    <row r="65" customFormat="1" s="2">
      <c r="A65" s="1" t="n"/>
      <c r="B65" s="1" t="n"/>
      <c r="C65" s="1" t="n"/>
      <c r="D65" s="1" t="n"/>
      <c r="E65" s="1" t="n"/>
      <c r="F65" s="1" t="n"/>
      <c r="G65" s="1" t="n"/>
      <c r="H65" s="1" t="n"/>
      <c r="I65" s="1" t="n"/>
      <c r="J65" s="1" t="n"/>
      <c r="K65" s="1" t="n"/>
      <c r="L65" s="1" t="n"/>
      <c r="M65" s="1" t="n"/>
      <c r="N65" s="1" t="n"/>
      <c r="O65" s="1" t="n"/>
      <c r="P65" s="1" t="n"/>
      <c r="Q65" s="1" t="n"/>
      <c r="R65" s="1" t="n"/>
      <c r="S65" s="1" t="n"/>
      <c r="T65" s="1" t="n"/>
      <c r="U65" s="1" t="n"/>
      <c r="V65" s="1" t="n"/>
      <c r="W65" s="1" t="n"/>
      <c r="X65" s="1" t="n"/>
      <c r="Y65" s="1" t="n"/>
      <c r="Z65" s="1" t="n"/>
      <c r="AA65" s="1" t="n"/>
      <c r="AB65" s="1" t="n"/>
      <c r="AC65" s="1" t="n"/>
      <c r="AD65" s="1" t="n"/>
      <c r="AE65" s="1" t="n"/>
      <c r="AF65" s="1" t="n"/>
      <c r="AG65" s="1" t="n"/>
      <c r="AH65" s="1" t="n"/>
      <c r="AI65" s="1" t="n"/>
      <c r="AJ65" s="1" t="n"/>
      <c r="AL65" s="1" t="n"/>
      <c r="AM65" s="1" t="n"/>
      <c r="AN65" s="1" t="n"/>
      <c r="AO65" s="1" t="n"/>
      <c r="AP65" s="1" t="n"/>
      <c r="AQ65" s="1" t="n"/>
      <c r="AR65" s="1" t="n"/>
      <c r="AS65" s="1" t="n"/>
      <c r="AT65" s="1" t="n"/>
      <c r="AU65" s="1" t="n"/>
      <c r="AV65" s="1" t="n"/>
      <c r="AW65" s="1" t="n"/>
      <c r="AX65" s="1" t="n"/>
      <c r="AY65" s="1" t="n"/>
      <c r="AZ65" s="1" t="n"/>
      <c r="BA65" s="1" t="n"/>
      <c r="BB65" s="1" t="n"/>
      <c r="BC65" s="1" t="n"/>
      <c r="BD65" s="1" t="n"/>
      <c r="BE65" s="1" t="n"/>
      <c r="BF65" s="1" t="n"/>
      <c r="BG65" s="1" t="n"/>
      <c r="BH65" s="1" t="n"/>
      <c r="BI65" s="1" t="n"/>
      <c r="BJ65" s="1" t="n"/>
      <c r="BK65" s="1" t="n"/>
      <c r="BL65" s="1" t="n"/>
      <c r="BM65" s="1" t="n"/>
      <c r="BN65" s="1" t="n"/>
      <c r="BO65" s="1" t="n"/>
      <c r="BP65" s="1" t="n"/>
      <c r="BQ65" s="1" t="n"/>
      <c r="BR65" s="1" t="n"/>
      <c r="BS65" s="1" t="n"/>
      <c r="BT65" s="1" t="n"/>
      <c r="BU65" s="1" t="n"/>
      <c r="BV65" s="1" t="n"/>
      <c r="BW65" s="1" t="n"/>
      <c r="BX65" s="1" t="n"/>
      <c r="BY65" s="1" t="n"/>
      <c r="BZ65" s="1" t="n"/>
      <c r="CA65" s="1" t="n"/>
      <c r="CB65" s="1" t="n"/>
      <c r="CC65" s="1" t="n"/>
      <c r="CD65" s="1" t="n"/>
      <c r="CE65" s="1" t="n"/>
      <c r="CF65" s="1" t="n"/>
      <c r="CG65" s="1" t="n"/>
      <c r="CH65" s="1" t="n"/>
      <c r="CI65" s="1" t="n"/>
      <c r="CJ65" s="1" t="n"/>
      <c r="CK65" s="1" t="n"/>
    </row>
    <row r="66" customFormat="1" s="2">
      <c r="A66" s="1" t="n"/>
      <c r="B66" s="1" t="n"/>
      <c r="C66" s="1" t="n"/>
      <c r="D66" s="1" t="n"/>
      <c r="E66" s="1" t="n"/>
      <c r="F66" s="1" t="n"/>
      <c r="G66" s="1" t="n"/>
      <c r="H66" s="1" t="n"/>
      <c r="I66" s="1" t="n"/>
      <c r="J66" s="1" t="n"/>
      <c r="K66" s="1" t="n"/>
      <c r="L66" s="1" t="n"/>
      <c r="M66" s="1" t="n"/>
      <c r="N66" s="1" t="n"/>
      <c r="O66" s="1" t="n"/>
      <c r="P66" s="1" t="n"/>
      <c r="Q66" s="1" t="n"/>
      <c r="R66" s="1" t="n"/>
      <c r="S66" s="1" t="n"/>
      <c r="T66" s="1" t="n"/>
      <c r="U66" s="1" t="n"/>
      <c r="V66" s="1" t="n"/>
      <c r="W66" s="1" t="n"/>
      <c r="X66" s="1" t="n"/>
      <c r="Y66" s="1" t="n"/>
      <c r="Z66" s="1" t="n"/>
      <c r="AA66" s="1" t="n"/>
      <c r="AB66" s="1" t="n"/>
      <c r="AC66" s="1" t="n"/>
      <c r="AD66" s="1" t="n"/>
      <c r="AE66" s="1" t="n"/>
      <c r="AF66" s="1" t="n"/>
      <c r="AG66" s="1" t="n"/>
      <c r="AH66" s="1" t="n"/>
      <c r="AI66" s="1" t="n"/>
      <c r="AJ66" s="1" t="n"/>
      <c r="AL66" s="1" t="n"/>
      <c r="AM66" s="1" t="n"/>
      <c r="AN66" s="1" t="n"/>
      <c r="AO66" s="1" t="n"/>
      <c r="AP66" s="1" t="n"/>
      <c r="AQ66" s="1" t="n"/>
      <c r="AR66" s="1" t="n"/>
      <c r="AS66" s="1" t="n"/>
      <c r="AT66" s="1" t="n"/>
      <c r="AU66" s="1" t="n"/>
      <c r="AV66" s="1" t="n"/>
      <c r="AW66" s="1" t="n"/>
      <c r="AX66" s="1" t="n"/>
      <c r="AY66" s="1" t="n"/>
      <c r="AZ66" s="1" t="n"/>
      <c r="BA66" s="1" t="n"/>
      <c r="BB66" s="1" t="n"/>
      <c r="BC66" s="1" t="n"/>
      <c r="BD66" s="1" t="n"/>
      <c r="BE66" s="1" t="n"/>
      <c r="BF66" s="1" t="n"/>
      <c r="BG66" s="1" t="n"/>
      <c r="BH66" s="1" t="n"/>
      <c r="BI66" s="1" t="n"/>
      <c r="BJ66" s="1" t="n"/>
      <c r="BK66" s="1" t="n"/>
      <c r="BL66" s="1" t="n"/>
      <c r="BM66" s="1" t="n"/>
      <c r="BN66" s="1" t="n"/>
      <c r="BO66" s="1" t="n"/>
      <c r="BP66" s="1" t="n"/>
      <c r="BQ66" s="1" t="n"/>
      <c r="BR66" s="1" t="n"/>
      <c r="BS66" s="1" t="n"/>
      <c r="BT66" s="1" t="n"/>
      <c r="BU66" s="1" t="n"/>
      <c r="BV66" s="1" t="n"/>
      <c r="BW66" s="1" t="n"/>
      <c r="BX66" s="1" t="n"/>
      <c r="BY66" s="1" t="n"/>
      <c r="BZ66" s="1" t="n"/>
      <c r="CA66" s="1" t="n"/>
      <c r="CB66" s="1" t="n"/>
      <c r="CC66" s="1" t="n"/>
      <c r="CD66" s="1" t="n"/>
      <c r="CE66" s="1" t="n"/>
      <c r="CF66" s="1" t="n"/>
      <c r="CG66" s="1" t="n"/>
      <c r="CH66" s="1" t="n"/>
      <c r="CI66" s="1" t="n"/>
      <c r="CJ66" s="1" t="n"/>
      <c r="CK66" s="1" t="n"/>
    </row>
    <row r="67" customFormat="1" s="2">
      <c r="A67" s="1" t="n"/>
      <c r="B67" s="1" t="n"/>
      <c r="C67" s="1" t="n"/>
      <c r="D67" s="1" t="n"/>
      <c r="E67" s="1" t="n"/>
      <c r="F67" s="1" t="n"/>
      <c r="G67" s="1" t="n"/>
      <c r="H67" s="1" t="n"/>
      <c r="I67" s="1" t="n"/>
      <c r="J67" s="1" t="n"/>
      <c r="K67" s="1" t="n"/>
      <c r="L67" s="1" t="n"/>
      <c r="M67" s="1" t="n"/>
      <c r="N67" s="1" t="n"/>
      <c r="O67" s="1" t="n"/>
      <c r="P67" s="1" t="n"/>
      <c r="Q67" s="1" t="n"/>
      <c r="R67" s="1" t="n"/>
      <c r="S67" s="1" t="n"/>
      <c r="T67" s="1" t="n"/>
      <c r="U67" s="1" t="n"/>
      <c r="V67" s="1" t="n"/>
      <c r="W67" s="1" t="n"/>
      <c r="X67" s="1" t="n"/>
      <c r="Y67" s="1" t="n"/>
      <c r="Z67" s="1" t="n"/>
      <c r="AA67" s="1" t="n"/>
      <c r="AB67" s="1" t="n"/>
      <c r="AC67" s="1" t="n"/>
      <c r="AD67" s="1" t="n"/>
      <c r="AE67" s="1" t="n"/>
      <c r="AF67" s="1" t="n"/>
      <c r="AG67" s="1" t="n"/>
      <c r="AH67" s="1" t="n"/>
      <c r="AI67" s="1" t="n"/>
      <c r="AJ67" s="1" t="n"/>
      <c r="AL67" s="1" t="n"/>
      <c r="AM67" s="1" t="n"/>
      <c r="AN67" s="1" t="n"/>
      <c r="AO67" s="1" t="n"/>
      <c r="AP67" s="1" t="n"/>
      <c r="AQ67" s="1" t="n"/>
      <c r="AR67" s="1" t="n"/>
      <c r="AS67" s="1" t="n"/>
      <c r="AT67" s="1" t="n"/>
      <c r="AU67" s="1" t="n"/>
      <c r="AV67" s="1" t="n"/>
      <c r="AW67" s="1" t="n"/>
      <c r="AX67" s="1" t="n"/>
      <c r="AY67" s="1" t="n"/>
      <c r="AZ67" s="1" t="n"/>
      <c r="BA67" s="1" t="n"/>
      <c r="BB67" s="1" t="n"/>
      <c r="BC67" s="1" t="n"/>
      <c r="BD67" s="1" t="n"/>
      <c r="BE67" s="1" t="n"/>
      <c r="BF67" s="1" t="n"/>
      <c r="BG67" s="1" t="n"/>
      <c r="BH67" s="1" t="n"/>
      <c r="BI67" s="1" t="n"/>
      <c r="BJ67" s="1" t="n"/>
      <c r="BK67" s="1" t="n"/>
      <c r="BL67" s="1" t="n"/>
      <c r="BM67" s="1" t="n"/>
      <c r="BN67" s="1" t="n"/>
      <c r="BO67" s="1" t="n"/>
      <c r="BP67" s="1" t="n"/>
      <c r="BQ67" s="1" t="n"/>
      <c r="BR67" s="1" t="n"/>
      <c r="BS67" s="1" t="n"/>
      <c r="BT67" s="1" t="n"/>
      <c r="BU67" s="1" t="n"/>
      <c r="BV67" s="1" t="n"/>
      <c r="BW67" s="1" t="n"/>
      <c r="BX67" s="1" t="n"/>
      <c r="BY67" s="1" t="n"/>
      <c r="BZ67" s="1" t="n"/>
      <c r="CA67" s="1" t="n"/>
      <c r="CB67" s="1" t="n"/>
      <c r="CC67" s="1" t="n"/>
      <c r="CD67" s="1" t="n"/>
      <c r="CE67" s="1" t="n"/>
      <c r="CF67" s="1" t="n"/>
      <c r="CG67" s="1" t="n"/>
      <c r="CH67" s="1" t="n"/>
      <c r="CI67" s="1" t="n"/>
      <c r="CJ67" s="1" t="n"/>
      <c r="CK67" s="1" t="n"/>
    </row>
    <row r="68" customFormat="1" s="2">
      <c r="A68" s="1" t="n"/>
      <c r="B68" s="1" t="n"/>
      <c r="C68" s="1" t="n"/>
      <c r="D68" s="1" t="n"/>
      <c r="E68" s="1" t="n"/>
      <c r="F68" s="1" t="n"/>
      <c r="G68" s="1" t="n"/>
      <c r="H68" s="1" t="n"/>
      <c r="I68" s="1" t="n"/>
      <c r="J68" s="1" t="n"/>
      <c r="K68" s="1" t="n"/>
      <c r="L68" s="1" t="n"/>
      <c r="M68" s="1" t="n"/>
      <c r="N68" s="1" t="n"/>
      <c r="O68" s="1" t="n"/>
      <c r="P68" s="1" t="n"/>
      <c r="Q68" s="1" t="n"/>
      <c r="R68" s="1" t="n"/>
      <c r="S68" s="1" t="n"/>
      <c r="T68" s="1" t="n"/>
      <c r="U68" s="1" t="n"/>
      <c r="V68" s="1" t="n"/>
      <c r="W68" s="1" t="n"/>
      <c r="X68" s="1" t="n"/>
      <c r="Y68" s="1" t="n"/>
      <c r="Z68" s="1" t="n"/>
      <c r="AA68" s="1" t="n"/>
      <c r="AB68" s="1" t="n"/>
      <c r="AC68" s="1" t="n"/>
      <c r="AD68" s="1" t="n"/>
      <c r="AE68" s="1" t="n"/>
      <c r="AF68" s="1" t="n"/>
      <c r="AG68" s="1" t="n"/>
      <c r="AH68" s="1" t="n"/>
      <c r="AI68" s="1" t="n"/>
      <c r="AJ68" s="1" t="n"/>
      <c r="AL68" s="1" t="n"/>
      <c r="AM68" s="1" t="n"/>
      <c r="AN68" s="1" t="n"/>
      <c r="AO68" s="1" t="n"/>
      <c r="AP68" s="1" t="n"/>
      <c r="AQ68" s="1" t="n"/>
      <c r="AR68" s="1" t="n"/>
      <c r="AS68" s="1" t="n"/>
      <c r="AT68" s="1" t="n"/>
      <c r="AU68" s="1" t="n"/>
      <c r="AV68" s="1" t="n"/>
      <c r="AW68" s="1" t="n"/>
      <c r="AX68" s="1" t="n"/>
      <c r="AY68" s="1" t="n"/>
      <c r="AZ68" s="1" t="n"/>
      <c r="BA68" s="1" t="n"/>
      <c r="BB68" s="1" t="n"/>
      <c r="BC68" s="1" t="n"/>
      <c r="BD68" s="1" t="n"/>
      <c r="BE68" s="1" t="n"/>
      <c r="BF68" s="1" t="n"/>
      <c r="BG68" s="1" t="n"/>
      <c r="BH68" s="1" t="n"/>
      <c r="BI68" s="1" t="n"/>
      <c r="BJ68" s="1" t="n"/>
      <c r="BK68" s="1" t="n"/>
      <c r="BL68" s="1" t="n"/>
      <c r="BM68" s="1" t="n"/>
      <c r="BN68" s="1" t="n"/>
      <c r="BO68" s="1" t="n"/>
      <c r="BP68" s="1" t="n"/>
      <c r="BQ68" s="1" t="n"/>
      <c r="BR68" s="1" t="n"/>
      <c r="BS68" s="1" t="n"/>
      <c r="BT68" s="1" t="n"/>
      <c r="BU68" s="1" t="n"/>
      <c r="BV68" s="1" t="n"/>
      <c r="BW68" s="1" t="n"/>
      <c r="BX68" s="1" t="n"/>
      <c r="BY68" s="1" t="n"/>
      <c r="BZ68" s="1" t="n"/>
      <c r="CA68" s="1" t="n"/>
      <c r="CB68" s="1" t="n"/>
      <c r="CC68" s="1" t="n"/>
      <c r="CD68" s="1" t="n"/>
      <c r="CE68" s="1" t="n"/>
      <c r="CF68" s="1" t="n"/>
      <c r="CG68" s="1" t="n"/>
      <c r="CH68" s="1" t="n"/>
      <c r="CI68" s="1" t="n"/>
      <c r="CJ68" s="1" t="n"/>
      <c r="CK68" s="1" t="n"/>
    </row>
    <row r="69" customFormat="1" s="2">
      <c r="A69" s="1" t="n"/>
      <c r="B69" s="1" t="n"/>
      <c r="C69" s="1" t="n"/>
      <c r="D69" s="1" t="n"/>
      <c r="E69" s="1" t="n"/>
      <c r="F69" s="1" t="n"/>
      <c r="G69" s="1" t="n"/>
      <c r="H69" s="1" t="n"/>
      <c r="I69" s="1" t="n"/>
      <c r="J69" s="1" t="n"/>
      <c r="K69" s="1" t="n"/>
      <c r="L69" s="1" t="n"/>
      <c r="M69" s="1" t="n"/>
      <c r="N69" s="1" t="n"/>
      <c r="O69" s="1" t="n"/>
      <c r="P69" s="1" t="n"/>
      <c r="Q69" s="1" t="n"/>
      <c r="R69" s="1" t="n"/>
      <c r="S69" s="1" t="n"/>
      <c r="T69" s="1" t="n"/>
      <c r="U69" s="1" t="n"/>
      <c r="V69" s="1" t="n"/>
      <c r="W69" s="1" t="n"/>
      <c r="X69" s="1" t="n"/>
      <c r="Y69" s="1" t="n"/>
      <c r="Z69" s="1" t="n"/>
      <c r="AA69" s="1" t="n"/>
      <c r="AB69" s="1" t="n"/>
      <c r="AC69" s="1" t="n"/>
      <c r="AD69" s="1" t="n"/>
      <c r="AE69" s="1" t="n"/>
      <c r="AF69" s="1" t="n"/>
      <c r="AG69" s="1" t="n"/>
      <c r="AH69" s="1" t="n"/>
      <c r="AI69" s="1" t="n"/>
      <c r="AJ69" s="1" t="n"/>
      <c r="AL69" s="1" t="n"/>
      <c r="AM69" s="1" t="n"/>
      <c r="AN69" s="1" t="n"/>
      <c r="AO69" s="1" t="n"/>
      <c r="AP69" s="1" t="n"/>
      <c r="AQ69" s="1" t="n"/>
      <c r="AR69" s="1" t="n"/>
      <c r="AS69" s="1" t="n"/>
      <c r="AT69" s="1" t="n"/>
      <c r="AU69" s="1" t="n"/>
      <c r="AV69" s="1" t="n"/>
      <c r="AW69" s="1" t="n"/>
      <c r="AX69" s="1" t="n"/>
      <c r="AY69" s="1" t="n"/>
      <c r="AZ69" s="1" t="n"/>
      <c r="BA69" s="1" t="n"/>
      <c r="BB69" s="1" t="n"/>
      <c r="BC69" s="1" t="n"/>
      <c r="BD69" s="1" t="n"/>
      <c r="BE69" s="1" t="n"/>
      <c r="BF69" s="1" t="n"/>
      <c r="BG69" s="1" t="n"/>
      <c r="BH69" s="1" t="n"/>
      <c r="BI69" s="1" t="n"/>
      <c r="BJ69" s="1" t="n"/>
      <c r="BK69" s="1" t="n"/>
      <c r="BL69" s="1" t="n"/>
      <c r="BM69" s="1" t="n"/>
      <c r="BN69" s="1" t="n"/>
      <c r="BO69" s="1" t="n"/>
      <c r="BP69" s="1" t="n"/>
      <c r="BQ69" s="1" t="n"/>
      <c r="BR69" s="1" t="n"/>
      <c r="BS69" s="1" t="n"/>
      <c r="BT69" s="1" t="n"/>
      <c r="BU69" s="1" t="n"/>
      <c r="BV69" s="1" t="n"/>
      <c r="BW69" s="1" t="n"/>
      <c r="BX69" s="1" t="n"/>
      <c r="BY69" s="1" t="n"/>
      <c r="BZ69" s="1" t="n"/>
      <c r="CA69" s="1" t="n"/>
      <c r="CB69" s="1" t="n"/>
      <c r="CC69" s="1" t="n"/>
      <c r="CD69" s="1" t="n"/>
      <c r="CE69" s="1" t="n"/>
      <c r="CF69" s="1" t="n"/>
      <c r="CG69" s="1" t="n"/>
      <c r="CH69" s="1" t="n"/>
      <c r="CI69" s="1" t="n"/>
      <c r="CJ69" s="1" t="n"/>
      <c r="CK69" s="1" t="n"/>
    </row>
    <row r="70" customFormat="1" s="2">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c r="W70" s="1" t="n"/>
      <c r="X70" s="1" t="n"/>
      <c r="Y70" s="1" t="n"/>
      <c r="Z70" s="1" t="n"/>
      <c r="AA70" s="1" t="n"/>
      <c r="AB70" s="1" t="n"/>
      <c r="AC70" s="1" t="n"/>
      <c r="AD70" s="1" t="n"/>
      <c r="AE70" s="1" t="n"/>
      <c r="AF70" s="1" t="n"/>
      <c r="AG70" s="1" t="n"/>
      <c r="AH70" s="1" t="n"/>
      <c r="AI70" s="1" t="n"/>
      <c r="AJ70" s="1" t="n"/>
      <c r="AL70" s="1" t="n"/>
      <c r="AM70" s="1" t="n"/>
      <c r="AN70" s="1" t="n"/>
      <c r="AO70" s="1" t="n"/>
      <c r="AP70" s="1" t="n"/>
      <c r="AQ70" s="1" t="n"/>
      <c r="AR70" s="1" t="n"/>
      <c r="AS70" s="1" t="n"/>
      <c r="AT70" s="1" t="n"/>
      <c r="AU70" s="1" t="n"/>
      <c r="AV70" s="1" t="n"/>
      <c r="AW70" s="1" t="n"/>
      <c r="AX70" s="1" t="n"/>
      <c r="AY70" s="1" t="n"/>
      <c r="AZ70" s="1" t="n"/>
      <c r="BA70" s="1" t="n"/>
      <c r="BB70" s="1" t="n"/>
      <c r="BC70" s="1" t="n"/>
      <c r="BD70" s="1" t="n"/>
      <c r="BE70" s="1" t="n"/>
      <c r="BF70" s="1" t="n"/>
      <c r="BG70" s="1" t="n"/>
      <c r="BH70" s="1" t="n"/>
      <c r="BI70" s="1" t="n"/>
      <c r="BJ70" s="1" t="n"/>
      <c r="BK70" s="1" t="n"/>
      <c r="BL70" s="1" t="n"/>
      <c r="BM70" s="1" t="n"/>
      <c r="BN70" s="1" t="n"/>
      <c r="BO70" s="1" t="n"/>
      <c r="BP70" s="1" t="n"/>
      <c r="BQ70" s="1" t="n"/>
      <c r="BR70" s="1" t="n"/>
      <c r="BS70" s="1" t="n"/>
      <c r="BT70" s="1" t="n"/>
      <c r="BU70" s="1" t="n"/>
      <c r="BV70" s="1" t="n"/>
      <c r="BW70" s="1" t="n"/>
      <c r="BX70" s="1" t="n"/>
      <c r="BY70" s="1" t="n"/>
      <c r="BZ70" s="1" t="n"/>
      <c r="CA70" s="1" t="n"/>
      <c r="CB70" s="1" t="n"/>
      <c r="CC70" s="1" t="n"/>
      <c r="CD70" s="1" t="n"/>
      <c r="CE70" s="1" t="n"/>
      <c r="CF70" s="1" t="n"/>
      <c r="CG70" s="1" t="n"/>
      <c r="CH70" s="1" t="n"/>
      <c r="CI70" s="1" t="n"/>
      <c r="CJ70" s="1" t="n"/>
      <c r="CK70" s="1" t="n"/>
    </row>
    <row r="71" customFormat="1" s="2">
      <c r="A71" s="1" t="n"/>
      <c r="B71" s="1" t="n"/>
      <c r="C71" s="1" t="n"/>
      <c r="D71" s="1" t="n"/>
      <c r="E71" s="1" t="n"/>
      <c r="F71" s="1" t="n"/>
      <c r="G71" s="1" t="n"/>
      <c r="H71" s="1" t="n"/>
      <c r="I71" s="1" t="n"/>
      <c r="J71" s="1" t="n"/>
      <c r="K71" s="1" t="n"/>
      <c r="L71" s="1" t="n"/>
      <c r="M71" s="1" t="n"/>
      <c r="N71" s="1" t="n"/>
      <c r="O71" s="1" t="n"/>
      <c r="P71" s="1" t="n"/>
      <c r="Q71" s="1" t="n"/>
      <c r="R71" s="1" t="n"/>
      <c r="S71" s="1" t="n"/>
      <c r="T71" s="1" t="n"/>
      <c r="U71" s="1" t="n"/>
      <c r="V71" s="1" t="n"/>
      <c r="W71" s="1" t="n"/>
      <c r="X71" s="1" t="n"/>
      <c r="Y71" s="1" t="n"/>
      <c r="Z71" s="1" t="n"/>
      <c r="AA71" s="1" t="n"/>
      <c r="AB71" s="1" t="n"/>
      <c r="AC71" s="1" t="n"/>
      <c r="AD71" s="1" t="n"/>
      <c r="AE71" s="1" t="n"/>
      <c r="AF71" s="1" t="n"/>
      <c r="AG71" s="1" t="n"/>
      <c r="AH71" s="1" t="n"/>
      <c r="AI71" s="1" t="n"/>
      <c r="AJ71" s="1" t="n"/>
      <c r="AL71" s="1" t="n"/>
      <c r="AM71" s="1" t="n"/>
      <c r="AN71" s="1" t="n"/>
      <c r="AO71" s="1" t="n"/>
      <c r="AP71" s="1" t="n"/>
      <c r="AQ71" s="1" t="n"/>
      <c r="AR71" s="1" t="n"/>
      <c r="AS71" s="1" t="n"/>
      <c r="AT71" s="1" t="n"/>
      <c r="AU71" s="1" t="n"/>
      <c r="AV71" s="1" t="n"/>
      <c r="AW71" s="1" t="n"/>
      <c r="AX71" s="1" t="n"/>
      <c r="AY71" s="1" t="n"/>
      <c r="AZ71" s="1" t="n"/>
      <c r="BA71" s="1" t="n"/>
      <c r="BB71" s="1" t="n"/>
      <c r="BC71" s="1" t="n"/>
      <c r="BD71" s="1" t="n"/>
      <c r="BE71" s="1" t="n"/>
      <c r="BF71" s="1" t="n"/>
      <c r="BG71" s="1" t="n"/>
      <c r="BH71" s="1" t="n"/>
      <c r="BI71" s="1" t="n"/>
      <c r="BJ71" s="1" t="n"/>
      <c r="BK71" s="1" t="n"/>
      <c r="BL71" s="1" t="n"/>
      <c r="BM71" s="1" t="n"/>
      <c r="BN71" s="1" t="n"/>
      <c r="BO71" s="1" t="n"/>
      <c r="BP71" s="1" t="n"/>
      <c r="BQ71" s="1" t="n"/>
      <c r="BR71" s="1" t="n"/>
      <c r="BS71" s="1" t="n"/>
      <c r="BT71" s="1" t="n"/>
      <c r="BU71" s="1" t="n"/>
      <c r="BV71" s="1" t="n"/>
      <c r="BW71" s="1" t="n"/>
      <c r="BX71" s="1" t="n"/>
      <c r="BY71" s="1" t="n"/>
      <c r="BZ71" s="1" t="n"/>
      <c r="CA71" s="1" t="n"/>
      <c r="CB71" s="1" t="n"/>
      <c r="CC71" s="1" t="n"/>
      <c r="CD71" s="1" t="n"/>
      <c r="CE71" s="1" t="n"/>
      <c r="CF71" s="1" t="n"/>
      <c r="CG71" s="1" t="n"/>
      <c r="CH71" s="1" t="n"/>
      <c r="CI71" s="1" t="n"/>
      <c r="CJ71" s="1" t="n"/>
      <c r="CK71" s="1" t="n"/>
    </row>
    <row r="72" customFormat="1" s="2">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c r="W72" s="1" t="n"/>
      <c r="X72" s="1" t="n"/>
      <c r="Y72" s="1" t="n"/>
      <c r="Z72" s="1" t="n"/>
      <c r="AA72" s="1" t="n"/>
      <c r="AB72" s="1" t="n"/>
      <c r="AC72" s="1" t="n"/>
      <c r="AD72" s="1" t="n"/>
      <c r="AE72" s="1" t="n"/>
      <c r="AF72" s="1" t="n"/>
      <c r="AG72" s="1" t="n"/>
      <c r="AH72" s="1" t="n"/>
      <c r="AI72" s="1" t="n"/>
      <c r="AJ72" s="1" t="n"/>
      <c r="AL72" s="1" t="n"/>
      <c r="AM72" s="1" t="n"/>
      <c r="AN72" s="1" t="n"/>
      <c r="AO72" s="1" t="n"/>
      <c r="AP72" s="1" t="n"/>
      <c r="AQ72" s="1" t="n"/>
      <c r="AR72" s="1" t="n"/>
      <c r="AS72" s="1" t="n"/>
      <c r="AT72" s="1" t="n"/>
      <c r="AU72" s="1" t="n"/>
      <c r="AV72" s="1" t="n"/>
      <c r="AW72" s="1" t="n"/>
      <c r="AX72" s="1" t="n"/>
      <c r="AY72" s="1" t="n"/>
      <c r="AZ72" s="1" t="n"/>
      <c r="BA72" s="1" t="n"/>
      <c r="BB72" s="1" t="n"/>
      <c r="BC72" s="1" t="n"/>
      <c r="BD72" s="1" t="n"/>
      <c r="BE72" s="1" t="n"/>
      <c r="BF72" s="1" t="n"/>
      <c r="BG72" s="1" t="n"/>
      <c r="BH72" s="1" t="n"/>
      <c r="BI72" s="1" t="n"/>
      <c r="BJ72" s="1" t="n"/>
      <c r="BK72" s="1" t="n"/>
      <c r="BL72" s="1" t="n"/>
      <c r="BM72" s="1" t="n"/>
      <c r="BN72" s="1" t="n"/>
      <c r="BO72" s="1" t="n"/>
      <c r="BP72" s="1" t="n"/>
      <c r="BQ72" s="1" t="n"/>
      <c r="BR72" s="1" t="n"/>
      <c r="BS72" s="1" t="n"/>
      <c r="BT72" s="1" t="n"/>
      <c r="BU72" s="1" t="n"/>
      <c r="BV72" s="1" t="n"/>
      <c r="BW72" s="1" t="n"/>
      <c r="BX72" s="1" t="n"/>
      <c r="BY72" s="1" t="n"/>
      <c r="BZ72" s="1" t="n"/>
      <c r="CA72" s="1" t="n"/>
      <c r="CB72" s="1" t="n"/>
      <c r="CC72" s="1" t="n"/>
      <c r="CD72" s="1" t="n"/>
      <c r="CE72" s="1" t="n"/>
      <c r="CF72" s="1" t="n"/>
      <c r="CG72" s="1" t="n"/>
      <c r="CH72" s="1" t="n"/>
      <c r="CI72" s="1" t="n"/>
      <c r="CJ72" s="1" t="n"/>
      <c r="CK72" s="1" t="n"/>
    </row>
  </sheetData>
  <conditionalFormatting sqref="I42:I64">
    <cfRule type="expression" priority="1" dxfId="0">
      <formula>SUMIF(H$42:H42,H42,I$42:I42)&gt;SUMIF(D$42:D42,H42,E$42:E42)</formula>
    </cfRule>
  </conditionalFormatting>
  <pageMargins left="0.7" right="0.7" top="0.75" bottom="0.75" header="0.3" footer="0.3"/>
  <pageSetup orientation="landscape" paperSize="9" scale="51"/>
  <legacyDrawing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ASUS</dc:creator>
  <dcterms:created xsi:type="dcterms:W3CDTF">2023-12-14T03:24:26Z</dcterms:created>
  <dcterms:modified xsi:type="dcterms:W3CDTF">2025-09-29T17:24:18Z</dcterms:modified>
  <cp:lastModifiedBy>ASUS</cp:lastModifiedBy>
</cp:coreProperties>
</file>