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" yWindow="2865" windowWidth="9675" windowHeight="5355" tabRatio="600" firstSheet="1" activeTab="0" autoFilterDateGrouping="1"/>
  </bookViews>
  <sheets>
    <sheet name="Weekly Changes" sheetId="1" state="visible" r:id="rId1"/>
    <sheet name="New Table 3" sheetId="2" state="visible" r:id="rId2"/>
    <sheet name="Sheet1" sheetId="3" state="visible" r:id="rId3"/>
  </sheets>
  <definedNames>
    <definedName name="_Fill" hidden="1">'Weekly Averages'!$U$451:$V$452</definedName>
    <definedName name="RRDEL">#REF!</definedName>
  </definedNames>
  <calcPr calcId="145621" fullCalcOnLoad="1"/>
</workbook>
</file>

<file path=xl/styles.xml><?xml version="1.0" encoding="utf-8"?>
<styleSheet xmlns="http://schemas.openxmlformats.org/spreadsheetml/2006/main">
  <numFmts count="11">
    <numFmt numFmtId="164" formatCode="mm/dd/yy_)"/>
    <numFmt numFmtId="165" formatCode="mmm\-yy_)"/>
    <numFmt numFmtId="166" formatCode="0_)"/>
    <numFmt numFmtId="167" formatCode="_(* #,##0_______);_(* \(#,##0\);_(* &quot;-&quot;_);_(@_)"/>
    <numFmt numFmtId="168" formatCode="0.0%"/>
    <numFmt numFmtId="169" formatCode="_(* #,##0_);_(* \(#,##0\);_(* &quot;-&quot;??_);_(@_)"/>
    <numFmt numFmtId="170" formatCode="#,##0;[Red]#,##0"/>
    <numFmt numFmtId="171" formatCode="mm/dd/yy;@"/>
    <numFmt numFmtId="172" formatCode="mm/dd/yy"/>
    <numFmt numFmtId="173" formatCode="0_);\(0\)"/>
    <numFmt numFmtId="174" formatCode="0_);[Red]\(0\)"/>
  </numFmts>
  <fonts count="59">
    <font>
      <name val="Arial"/>
      <sz val="12"/>
    </font>
    <font>
      <name val="Arial"/>
      <family val="2"/>
      <sz val="10"/>
    </font>
    <font>
      <name val="Arial"/>
      <family val="2"/>
      <sz val="10"/>
    </font>
    <font>
      <name val="Arial"/>
      <family val="2"/>
      <b val="1"/>
      <color indexed="8"/>
      <sz val="10"/>
    </font>
    <font>
      <name val="Arial"/>
      <family val="2"/>
      <color indexed="8"/>
      <sz val="12"/>
    </font>
    <font>
      <name val="Arial"/>
      <family val="2"/>
      <i val="1"/>
      <color indexed="8"/>
      <sz val="12"/>
    </font>
    <font>
      <name val="Arial"/>
      <family val="2"/>
      <color indexed="8"/>
      <sz val="10"/>
    </font>
    <font>
      <name val="Arial"/>
      <family val="2"/>
      <i val="1"/>
      <color indexed="8"/>
      <sz val="10"/>
    </font>
    <font>
      <name val="Times New Roman"/>
      <family val="1"/>
      <color indexed="8"/>
      <sz val="8"/>
    </font>
    <font>
      <name val="Arial"/>
      <family val="2"/>
      <sz val="8"/>
    </font>
    <font>
      <name val="Times New Roman"/>
      <family val="1"/>
      <b val="1"/>
      <color indexed="8"/>
      <sz val="9"/>
    </font>
    <font>
      <name val="Times New Roman"/>
      <family val="1"/>
      <color indexed="8"/>
      <sz val="9"/>
    </font>
    <font>
      <name val="Times New Roman"/>
      <family val="1"/>
      <sz val="9"/>
    </font>
    <font>
      <name val="Arial"/>
      <family val="2"/>
      <i val="1"/>
      <color indexed="8"/>
      <sz val="10"/>
    </font>
    <font>
      <name val="Arial"/>
      <family val="2"/>
      <i val="1"/>
      <sz val="10"/>
    </font>
    <font>
      <name val="Times New Roman"/>
      <family val="1"/>
      <b val="1"/>
      <sz val="9"/>
    </font>
    <font>
      <name val="Times New Roman"/>
      <family val="1"/>
      <color indexed="8"/>
      <sz val="9"/>
      <vertAlign val="superscript"/>
    </font>
    <font>
      <name val="Times New Roman"/>
      <family val="1"/>
      <sz val="8"/>
    </font>
    <font>
      <name val="Arial"/>
      <family val="2"/>
      <b val="1"/>
      <color indexed="8"/>
      <sz val="10"/>
    </font>
    <font>
      <name val="Arial"/>
      <family val="2"/>
      <color indexed="8"/>
      <sz val="10"/>
    </font>
    <font>
      <name val="Arial"/>
      <family val="2"/>
      <color indexed="8"/>
      <sz val="10"/>
      <vertAlign val="superscript"/>
    </font>
    <font>
      <name val="Arial"/>
      <family val="2"/>
      <sz val="10"/>
    </font>
    <font>
      <name val="Times New Roman"/>
      <family val="1"/>
      <b val="1"/>
      <color indexed="8"/>
      <sz val="11"/>
    </font>
    <font>
      <name val="Times New Roman"/>
      <family val="1"/>
      <color indexed="8"/>
      <sz val="10"/>
    </font>
    <font>
      <name val="Times New Roman"/>
      <family val="1"/>
      <b val="1"/>
      <sz val="12"/>
    </font>
    <font>
      <name val="Times New Roman"/>
      <family val="1"/>
      <b val="1"/>
      <color indexed="10"/>
      <sz val="12"/>
    </font>
    <font>
      <name val="Arial"/>
      <family val="2"/>
      <color indexed="10"/>
      <sz val="10"/>
    </font>
    <font>
      <name val="Arial"/>
      <family val="2"/>
      <b val="1"/>
      <color indexed="10"/>
      <sz val="12"/>
    </font>
    <font>
      <name val="Arial"/>
      <family val="2"/>
      <b val="1"/>
      <color indexed="10"/>
      <sz val="10"/>
    </font>
    <font>
      <name val="Arial"/>
      <family val="2"/>
      <b val="1"/>
      <sz val="12"/>
    </font>
    <font>
      <name val="Times New Roman"/>
      <family val="1"/>
      <b val="1"/>
      <sz val="8"/>
    </font>
    <font>
      <name val="Times New Roman"/>
      <family val="1"/>
      <color indexed="8"/>
      <sz val="11"/>
    </font>
    <font>
      <name val="Times New Roman"/>
      <family val="1"/>
      <b val="1"/>
      <color indexed="8"/>
      <sz val="11"/>
      <vertAlign val="superscript"/>
    </font>
    <font>
      <name val="Times New Roman"/>
      <family val="1"/>
      <color indexed="8"/>
      <sz val="8"/>
      <vertAlign val="superscript"/>
    </font>
    <font>
      <name val="Times New Roman"/>
      <family val="1"/>
      <sz val="8"/>
      <vertAlign val="superscript"/>
    </font>
    <font>
      <name val="Times New Roman"/>
      <family val="1"/>
      <color indexed="8"/>
      <sz val="10"/>
      <vertAlign val="superscript"/>
    </font>
    <font>
      <name val="Arial"/>
      <family val="2"/>
      <i val="1"/>
      <color indexed="10"/>
      <sz val="10"/>
    </font>
    <font>
      <name val="Arial"/>
      <family val="2"/>
      <i val="1"/>
      <sz val="10"/>
    </font>
    <font>
      <name val="Arial"/>
      <family val="2"/>
      <sz val="10"/>
    </font>
    <font>
      <name val="Arial"/>
      <family val="2"/>
      <b val="1"/>
      <sz val="18"/>
    </font>
    <font>
      <name val="Arial"/>
      <family val="2"/>
      <sz val="12"/>
    </font>
    <font>
      <name val="Arial"/>
      <family val="2"/>
      <b val="1"/>
      <i val="1"/>
      <color indexed="8"/>
      <sz val="10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sz val="10"/>
    </font>
    <font>
      <name val="Arial"/>
      <family val="2"/>
      <sz val="10"/>
    </font>
    <font>
      <name val="Arial"/>
      <family val="2"/>
      <sz val="10"/>
    </font>
    <font>
      <name val="Times New Roman"/>
      <family val="1"/>
      <b val="1"/>
      <color indexed="8"/>
      <sz val="9"/>
      <vertAlign val="superscript"/>
    </font>
    <font>
      <name val="Arial"/>
      <family val="2"/>
      <i val="1"/>
      <color indexed="8"/>
      <sz val="9"/>
    </font>
    <font>
      <name val="Arial"/>
      <family val="2"/>
      <sz val="9"/>
    </font>
    <font>
      <name val="Arial"/>
      <family val="2"/>
      <sz val="7"/>
    </font>
    <font>
      <name val="Georgia"/>
      <family val="1"/>
      <sz val="10"/>
    </font>
    <font>
      <name val="Arial"/>
      <family val="2"/>
      <sz val="10"/>
    </font>
    <font>
      <name val="Arial"/>
      <family val="2"/>
      <sz val="12"/>
    </font>
    <font>
      <name val="Arial"/>
      <family val="2"/>
      <b val="1"/>
      <color indexed="8"/>
      <sz val="12"/>
    </font>
    <font>
      <name val="Arial"/>
      <family val="2"/>
      <color rgb="FFFF0000"/>
      <sz val="10"/>
    </font>
    <font>
      <name val="Arial"/>
      <family val="2"/>
      <color rgb="FFFF0000"/>
      <sz val="12"/>
    </font>
    <font>
      <name val="Arial"/>
      <family val="2"/>
      <b val="1"/>
      <color rgb="FFFF0000"/>
      <sz val="10"/>
    </font>
    <font>
      <name val="Arial"/>
      <family val="2"/>
      <i val="1"/>
      <color rgb="FFFF0000"/>
      <sz val="10"/>
    </font>
  </fonts>
  <fills count="13">
    <fill>
      <patternFill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"/>
        <bgColor indexed="64"/>
      </patternFill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4">
    <xf numFmtId="0" fontId="0" fillId="0" borderId="0"/>
    <xf numFmtId="43" fontId="52" fillId="0" borderId="0"/>
    <xf numFmtId="43" fontId="52" fillId="0" borderId="0"/>
    <xf numFmtId="43" fontId="52" fillId="0" borderId="0"/>
    <xf numFmtId="43" fontId="52" fillId="0" borderId="0"/>
    <xf numFmtId="43" fontId="52" fillId="0" borderId="0"/>
    <xf numFmtId="43" fontId="52" fillId="0" borderId="0"/>
    <xf numFmtId="43" fontId="52" fillId="0" borderId="0"/>
    <xf numFmtId="3" fontId="52" fillId="3" borderId="0"/>
    <xf numFmtId="3" fontId="52" fillId="3" borderId="0"/>
    <xf numFmtId="3" fontId="52" fillId="3" borderId="0"/>
    <xf numFmtId="3" fontId="52" fillId="3" borderId="0"/>
    <xf numFmtId="3" fontId="52" fillId="3" borderId="0"/>
    <xf numFmtId="3" fontId="52" fillId="3" borderId="0"/>
    <xf numFmtId="3" fontId="52" fillId="3" borderId="0"/>
    <xf numFmtId="5" fontId="52" fillId="3" borderId="0"/>
    <xf numFmtId="5" fontId="52" fillId="3" borderId="0"/>
    <xf numFmtId="5" fontId="52" fillId="3" borderId="0"/>
    <xf numFmtId="5" fontId="52" fillId="3" borderId="0"/>
    <xf numFmtId="5" fontId="52" fillId="3" borderId="0"/>
    <xf numFmtId="5" fontId="52" fillId="3" borderId="0"/>
    <xf numFmtId="5" fontId="52" fillId="3" borderId="0"/>
    <xf numFmtId="0" fontId="52" fillId="3" borderId="0"/>
    <xf numFmtId="0" fontId="52" fillId="3" borderId="0"/>
    <xf numFmtId="0" fontId="52" fillId="3" borderId="0"/>
    <xf numFmtId="0" fontId="52" fillId="3" borderId="0"/>
    <xf numFmtId="0" fontId="52" fillId="3" borderId="0"/>
    <xf numFmtId="0" fontId="52" fillId="3" borderId="0"/>
    <xf numFmtId="0" fontId="52" fillId="3" borderId="0"/>
    <xf numFmtId="2" fontId="52" fillId="3" borderId="0"/>
    <xf numFmtId="2" fontId="52" fillId="3" borderId="0"/>
    <xf numFmtId="2" fontId="52" fillId="3" borderId="0"/>
    <xf numFmtId="2" fontId="52" fillId="3" borderId="0"/>
    <xf numFmtId="2" fontId="52" fillId="3" borderId="0"/>
    <xf numFmtId="2" fontId="52" fillId="3" borderId="0"/>
    <xf numFmtId="2" fontId="52" fillId="3" borderId="0"/>
    <xf numFmtId="0" fontId="39" fillId="3" borderId="0"/>
    <xf numFmtId="0" fontId="29" fillId="3" borderId="0"/>
    <xf numFmtId="0" fontId="53" fillId="2" borderId="0"/>
    <xf numFmtId="0" fontId="53" fillId="2" borderId="0"/>
    <xf numFmtId="0" fontId="53" fillId="2" borderId="0"/>
    <xf numFmtId="0" fontId="52" fillId="0" borderId="0"/>
    <xf numFmtId="0" fontId="52" fillId="0" borderId="0"/>
    <xf numFmtId="0" fontId="53" fillId="2" borderId="0"/>
    <xf numFmtId="0" fontId="52" fillId="0" borderId="0"/>
    <xf numFmtId="0" fontId="53" fillId="2" borderId="0"/>
    <xf numFmtId="0" fontId="52" fillId="0" borderId="0"/>
    <xf numFmtId="0" fontId="53" fillId="2" borderId="0"/>
    <xf numFmtId="0" fontId="52" fillId="0" borderId="0"/>
    <xf numFmtId="0" fontId="53" fillId="2" borderId="0"/>
    <xf numFmtId="0" fontId="52" fillId="0" borderId="0"/>
    <xf numFmtId="0" fontId="52" fillId="0" borderId="0"/>
    <xf numFmtId="0" fontId="52" fillId="0" borderId="0"/>
    <xf numFmtId="0" fontId="53" fillId="2" borderId="0"/>
    <xf numFmtId="0" fontId="53" fillId="2" borderId="0"/>
    <xf numFmtId="0" fontId="53" fillId="2" borderId="0"/>
    <xf numFmtId="9" fontId="52" fillId="0" borderId="0"/>
    <xf numFmtId="0" fontId="52" fillId="3" borderId="1"/>
    <xf numFmtId="0" fontId="52" fillId="3" borderId="1"/>
    <xf numFmtId="0" fontId="52" fillId="3" borderId="1"/>
    <xf numFmtId="0" fontId="52" fillId="3" borderId="1"/>
    <xf numFmtId="0" fontId="52" fillId="3" borderId="1"/>
    <xf numFmtId="0" fontId="52" fillId="3" borderId="1"/>
    <xf numFmtId="0" fontId="52" fillId="3" borderId="1"/>
  </cellStyleXfs>
  <cellXfs count="265">
    <xf numFmtId="0" fontId="0" fillId="0" borderId="0" pivotButton="0" quotePrefix="0" xfId="0"/>
    <xf numFmtId="164" fontId="3" fillId="0" borderId="0" applyAlignment="1" pivotButton="0" quotePrefix="0" xfId="0">
      <alignment horizontal="centerContinuous"/>
    </xf>
    <xf numFmtId="0" fontId="4" fillId="0" borderId="0" applyAlignment="1" pivotButton="0" quotePrefix="0" xfId="0">
      <alignment horizontal="centerContinuous"/>
    </xf>
    <xf numFmtId="0" fontId="5" fillId="0" borderId="0" applyAlignment="1" pivotButton="0" quotePrefix="0" xfId="0">
      <alignment horizontal="centerContinuous"/>
    </xf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Continuous"/>
    </xf>
    <xf numFmtId="0" fontId="4" fillId="0" borderId="0" pivotButton="0" quotePrefix="0" xfId="0"/>
    <xf numFmtId="165" fontId="6" fillId="0" borderId="0" applyAlignment="1" pivotButton="0" quotePrefix="0" xfId="0">
      <alignment horizontal="centerContinuous"/>
    </xf>
    <xf numFmtId="0" fontId="6" fillId="0" borderId="0" applyAlignment="1" pivotButton="0" quotePrefix="0" xfId="0">
      <alignment horizontal="centerContinuous"/>
    </xf>
    <xf numFmtId="0" fontId="6" fillId="0" borderId="0" pivotButton="0" quotePrefix="0" xfId="0"/>
    <xf numFmtId="165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164" fontId="6" fillId="0" borderId="0" applyAlignment="1" pivotButton="0" quotePrefix="0" xfId="0">
      <alignment horizontal="left"/>
    </xf>
    <xf numFmtId="37" fontId="6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left"/>
    </xf>
    <xf numFmtId="37" fontId="7" fillId="0" borderId="0" applyAlignment="1" pivotButton="0" quotePrefix="0" xfId="0">
      <alignment horizontal="center"/>
    </xf>
    <xf numFmtId="37" fontId="6" fillId="0" borderId="2" applyAlignment="1" pivotButton="0" quotePrefix="0" xfId="0">
      <alignment horizontal="center"/>
    </xf>
    <xf numFmtId="165" fontId="7" fillId="0" borderId="0" applyAlignment="1" pivotButton="0" quotePrefix="0" xfId="0">
      <alignment horizontal="left"/>
    </xf>
    <xf numFmtId="166" fontId="6" fillId="0" borderId="0" pivotButton="0" quotePrefix="0" xfId="0"/>
    <xf numFmtId="37" fontId="6" fillId="0" borderId="0" applyAlignment="1" pivotButton="0" quotePrefix="0" xfId="0">
      <alignment horizontal="center" vertical="center"/>
    </xf>
    <xf numFmtId="0" fontId="8" fillId="4" borderId="0" pivotButton="0" quotePrefix="0" xfId="0"/>
    <xf numFmtId="0" fontId="11" fillId="4" borderId="3" pivotButton="0" quotePrefix="0" xfId="0"/>
    <xf numFmtId="0" fontId="12" fillId="4" borderId="0" pivotButton="0" quotePrefix="0" xfId="0"/>
    <xf numFmtId="0" fontId="12" fillId="4" borderId="0" pivotButton="0" quotePrefix="0" xfId="0"/>
    <xf numFmtId="164" fontId="11" fillId="4" borderId="0" applyAlignment="1" pivotButton="0" quotePrefix="0" xfId="0">
      <alignment horizontal="left"/>
    </xf>
    <xf numFmtId="37" fontId="1" fillId="0" borderId="0" applyAlignment="1" pivotButton="0" quotePrefix="0" xfId="0">
      <alignment horizontal="center"/>
    </xf>
    <xf numFmtId="0" fontId="11" fillId="4" borderId="0" applyAlignment="1" pivotButton="0" quotePrefix="0" xfId="0">
      <alignment horizontal="left"/>
    </xf>
    <xf numFmtId="41" fontId="12" fillId="4" borderId="0" pivotButton="0" quotePrefix="0" xfId="0"/>
    <xf numFmtId="167" fontId="11" fillId="4" borderId="0" applyAlignment="1" pivotButton="0" quotePrefix="0" xfId="0">
      <alignment horizontal="right"/>
    </xf>
    <xf numFmtId="37" fontId="1" fillId="0" borderId="0" applyAlignment="1" pivotButton="0" quotePrefix="0" xfId="0">
      <alignment horizontal="center"/>
    </xf>
    <xf numFmtId="37" fontId="13" fillId="0" borderId="0" applyAlignment="1" pivotButton="0" quotePrefix="0" xfId="0">
      <alignment horizontal="center"/>
    </xf>
    <xf numFmtId="37" fontId="14" fillId="0" borderId="0" applyAlignment="1" pivotButton="0" quotePrefix="0" xfId="0">
      <alignment horizontal="center"/>
    </xf>
    <xf numFmtId="37" fontId="8" fillId="4" borderId="0" pivotButton="0" quotePrefix="0" xfId="0"/>
    <xf numFmtId="164" fontId="19" fillId="0" borderId="0" applyAlignment="1" pivotButton="0" quotePrefix="0" xfId="0">
      <alignment horizontal="left"/>
    </xf>
    <xf numFmtId="0" fontId="17" fillId="4" borderId="0" pivotButton="0" quotePrefix="0" xfId="0"/>
    <xf numFmtId="0" fontId="12" fillId="4" borderId="3" pivotButton="0" quotePrefix="0" xfId="0"/>
    <xf numFmtId="167" fontId="11" fillId="4" borderId="0" applyAlignment="1" pivotButton="0" quotePrefix="0" xfId="0">
      <alignment horizontal="right"/>
    </xf>
    <xf numFmtId="37" fontId="21" fillId="0" borderId="0" applyAlignment="1" pivotButton="0" quotePrefix="0" xfId="0">
      <alignment horizontal="center"/>
    </xf>
    <xf numFmtId="0" fontId="1" fillId="0" borderId="0" pivotButton="0" quotePrefix="0" xfId="0"/>
    <xf numFmtId="168" fontId="1" fillId="0" borderId="0" pivotButton="0" quotePrefix="0" xfId="56"/>
    <xf numFmtId="0" fontId="18" fillId="0" borderId="0" pivotButton="0" quotePrefix="0" xfId="0"/>
    <xf numFmtId="0" fontId="0" fillId="4" borderId="0" pivotButton="0" quotePrefix="0" xfId="0"/>
    <xf numFmtId="14" fontId="1" fillId="0" borderId="0" applyAlignment="1" pivotButton="0" quotePrefix="0" xfId="0">
      <alignment horizontal="left"/>
    </xf>
    <xf numFmtId="168" fontId="6" fillId="0" borderId="0" pivotButton="0" quotePrefix="0" xfId="56"/>
    <xf numFmtId="0" fontId="6" fillId="0" borderId="0" applyAlignment="1" pivotButton="0" quotePrefix="0" xfId="0">
      <alignment horizontal="center"/>
    </xf>
    <xf numFmtId="37" fontId="6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3" fontId="1" fillId="0" borderId="0" applyAlignment="1" pivotButton="0" quotePrefix="0" xfId="1">
      <alignment horizontal="center"/>
    </xf>
    <xf numFmtId="3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Continuous"/>
    </xf>
    <xf numFmtId="37" fontId="6" fillId="0" borderId="4" applyAlignment="1" pivotButton="0" quotePrefix="0" xfId="0">
      <alignment horizontal="center"/>
    </xf>
    <xf numFmtId="0" fontId="24" fillId="4" borderId="0" pivotButton="0" quotePrefix="0" xfId="0"/>
    <xf numFmtId="0" fontId="25" fillId="5" borderId="0" applyAlignment="1" pivotButton="0" quotePrefix="0" xfId="0">
      <alignment horizontal="center"/>
    </xf>
    <xf numFmtId="0" fontId="26" fillId="5" borderId="0" applyAlignment="1" pivotButton="0" quotePrefix="0" xfId="0">
      <alignment horizontal="center"/>
    </xf>
    <xf numFmtId="37" fontId="26" fillId="5" borderId="0" applyAlignment="1" pivotButton="0" quotePrefix="0" xfId="0">
      <alignment horizontal="center"/>
    </xf>
    <xf numFmtId="37" fontId="26" fillId="5" borderId="2" applyAlignment="1" pivotButton="0" quotePrefix="0" xfId="0">
      <alignment horizontal="center"/>
    </xf>
    <xf numFmtId="0" fontId="27" fillId="5" borderId="0" applyAlignment="1" pivotButton="0" quotePrefix="0" xfId="0">
      <alignment horizontal="center"/>
    </xf>
    <xf numFmtId="0" fontId="28" fillId="5" borderId="0" applyAlignment="1" pivotButton="0" quotePrefix="0" xfId="0">
      <alignment horizontal="center"/>
    </xf>
    <xf numFmtId="37" fontId="7" fillId="5" borderId="0" applyAlignment="1" pivotButton="0" quotePrefix="0" xfId="0">
      <alignment horizontal="center"/>
    </xf>
    <xf numFmtId="0" fontId="24" fillId="6" borderId="0" pivotButton="0" quotePrefix="0" xfId="0"/>
    <xf numFmtId="0" fontId="29" fillId="6" borderId="0" pivotButton="0" quotePrefix="0" xfId="0"/>
    <xf numFmtId="3" fontId="1" fillId="3" borderId="5" applyAlignment="1" pivotButton="0" quotePrefix="0" xfId="0">
      <alignment horizontal="center"/>
    </xf>
    <xf numFmtId="37" fontId="1" fillId="0" borderId="0" applyAlignment="1" pivotButton="0" quotePrefix="0" xfId="0">
      <alignment horizontal="center"/>
    </xf>
    <xf numFmtId="0" fontId="29" fillId="0" borderId="0" pivotButton="0" quotePrefix="0" xfId="0"/>
    <xf numFmtId="168" fontId="6" fillId="0" borderId="0" applyAlignment="1" pivotButton="0" quotePrefix="0" xfId="56">
      <alignment horizontal="center"/>
    </xf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9" fillId="4" borderId="0" pivotButton="0" quotePrefix="0" xfId="0"/>
    <xf numFmtId="0" fontId="0" fillId="7" borderId="0" pivotButton="0" quotePrefix="0" xfId="0"/>
    <xf numFmtId="0" fontId="22" fillId="4" borderId="3" pivotButton="0" quotePrefix="0" xfId="0"/>
    <xf numFmtId="0" fontId="31" fillId="4" borderId="3" pivotButton="0" quotePrefix="0" xfId="0"/>
    <xf numFmtId="0" fontId="33" fillId="4" borderId="0" pivotButton="0" quotePrefix="0" xfId="0"/>
    <xf numFmtId="0" fontId="11" fillId="5" borderId="0" pivotButton="0" quotePrefix="0" xfId="0"/>
    <xf numFmtId="0" fontId="15" fillId="5" borderId="0" pivotButton="0" quotePrefix="0" xfId="0"/>
    <xf numFmtId="37" fontId="10" fillId="5" borderId="0" applyAlignment="1" pivotButton="0" quotePrefix="0" xfId="0">
      <alignment horizontal="center"/>
    </xf>
    <xf numFmtId="0" fontId="10" fillId="5" borderId="0" applyAlignment="1" pivotButton="0" quotePrefix="0" xfId="0">
      <alignment horizontal="center"/>
    </xf>
    <xf numFmtId="0" fontId="10" fillId="5" borderId="3" pivotButton="0" quotePrefix="0" xfId="0"/>
    <xf numFmtId="0" fontId="10" fillId="5" borderId="3" applyAlignment="1" pivotButton="0" quotePrefix="0" xfId="0">
      <alignment horizontal="center"/>
    </xf>
    <xf numFmtId="37" fontId="10" fillId="5" borderId="3" applyAlignment="1" pivotButton="0" quotePrefix="0" xfId="0">
      <alignment horizontal="center"/>
    </xf>
    <xf numFmtId="0" fontId="15" fillId="5" borderId="3" applyAlignment="1" pivotButton="0" quotePrefix="0" xfId="0">
      <alignment horizontal="center"/>
    </xf>
    <xf numFmtId="0" fontId="6" fillId="0" borderId="0" applyAlignment="1" pivotButton="0" quotePrefix="0" xfId="0">
      <alignment horizontal="left"/>
    </xf>
    <xf numFmtId="0" fontId="6" fillId="0" borderId="0" applyAlignment="1" pivotButton="0" quotePrefix="0" xfId="0">
      <alignment horizontal="center"/>
    </xf>
    <xf numFmtId="37" fontId="6" fillId="0" borderId="4" applyAlignment="1" pivotButton="0" quotePrefix="0" xfId="0">
      <alignment horizontal="center"/>
    </xf>
    <xf numFmtId="0" fontId="6" fillId="0" borderId="0" applyAlignment="1" pivotButton="0" quotePrefix="0" xfId="0">
      <alignment horizontal="centerContinuous"/>
    </xf>
    <xf numFmtId="1" fontId="1" fillId="0" borderId="0" pivotButton="0" quotePrefix="0" xfId="56"/>
    <xf numFmtId="0" fontId="1" fillId="0" borderId="4" pivotButton="0" quotePrefix="0" xfId="0"/>
    <xf numFmtId="164" fontId="23" fillId="4" borderId="0" applyAlignment="1" pivotButton="0" quotePrefix="0" xfId="0">
      <alignment horizontal="left"/>
    </xf>
    <xf numFmtId="167" fontId="11" fillId="4" borderId="0" applyAlignment="1" pivotButton="0" quotePrefix="0" xfId="0">
      <alignment horizontal="center"/>
    </xf>
    <xf numFmtId="0" fontId="15" fillId="5" borderId="0" applyAlignment="1" pivotButton="0" quotePrefix="0" xfId="0">
      <alignment horizontal="center"/>
    </xf>
    <xf numFmtId="37" fontId="7" fillId="0" borderId="0" applyAlignment="1" pivotButton="0" quotePrefix="0" xfId="0">
      <alignment horizontal="center"/>
    </xf>
    <xf numFmtId="0" fontId="17" fillId="4" borderId="0" pivotButton="0" quotePrefix="0" xfId="0"/>
    <xf numFmtId="3" fontId="1" fillId="0" borderId="0" applyAlignment="1" pivotButton="0" quotePrefix="0" xfId="0">
      <alignment horizontal="center"/>
    </xf>
    <xf numFmtId="0" fontId="27" fillId="0" borderId="0" pivotButton="0" quotePrefix="0" xfId="0"/>
    <xf numFmtId="169" fontId="26" fillId="0" borderId="0" applyAlignment="1" pivotButton="0" quotePrefix="0" xfId="1">
      <alignment horizontal="center"/>
    </xf>
    <xf numFmtId="37" fontId="36" fillId="0" borderId="0" applyAlignment="1" pivotButton="0" quotePrefix="0" xfId="0">
      <alignment horizontal="center"/>
    </xf>
    <xf numFmtId="0" fontId="28" fillId="0" borderId="0" applyAlignment="1" pivotButton="0" quotePrefix="0" xfId="0">
      <alignment horizontal="right"/>
    </xf>
    <xf numFmtId="0" fontId="1" fillId="7" borderId="0" pivotButton="0" quotePrefix="0" xfId="0"/>
    <xf numFmtId="3" fontId="1" fillId="0" borderId="5" applyAlignment="1" pivotButton="0" quotePrefix="0" xfId="0">
      <alignment horizontal="center"/>
    </xf>
    <xf numFmtId="0" fontId="1" fillId="0" borderId="0" pivotButton="0" quotePrefix="0" xfId="0"/>
    <xf numFmtId="37" fontId="37" fillId="0" borderId="0" applyAlignment="1" pivotButton="0" quotePrefix="0" xfId="0">
      <alignment horizontal="center"/>
    </xf>
    <xf numFmtId="0" fontId="11" fillId="4" borderId="6" applyAlignment="1" pivotButton="0" quotePrefix="0" xfId="0">
      <alignment horizontal="left"/>
    </xf>
    <xf numFmtId="0" fontId="0" fillId="9" borderId="0" pivotButton="0" quotePrefix="0" xfId="0"/>
    <xf numFmtId="3" fontId="1" fillId="0" borderId="0" applyAlignment="1" pivotButton="0" quotePrefix="0" xfId="42">
      <alignment horizontal="center"/>
    </xf>
    <xf numFmtId="164" fontId="6" fillId="0" borderId="0" applyAlignment="1" pivotButton="0" quotePrefix="1" xfId="0">
      <alignment horizontal="left"/>
    </xf>
    <xf numFmtId="169" fontId="1" fillId="0" borderId="0" applyAlignment="1" pivotButton="0" quotePrefix="0" xfId="1">
      <alignment horizontal="center"/>
    </xf>
    <xf numFmtId="169" fontId="6" fillId="0" borderId="0" applyAlignment="1" pivotButton="0" quotePrefix="0" xfId="1">
      <alignment horizontal="center"/>
    </xf>
    <xf numFmtId="170" fontId="1" fillId="0" borderId="0" applyAlignment="1" pivotButton="0" quotePrefix="0" xfId="0">
      <alignment horizontal="center"/>
    </xf>
    <xf numFmtId="3" fontId="1" fillId="0" borderId="0" applyAlignment="1" pivotButton="0" quotePrefix="0" xfId="1">
      <alignment horizontal="center"/>
    </xf>
    <xf numFmtId="37" fontId="1" fillId="0" borderId="0" applyAlignment="1" pivotButton="0" quotePrefix="0" xfId="1">
      <alignment horizontal="center"/>
    </xf>
    <xf numFmtId="37" fontId="41" fillId="0" borderId="0" applyAlignment="1" pivotButton="0" quotePrefix="0" xfId="0">
      <alignment horizontal="center"/>
    </xf>
    <xf numFmtId="3" fontId="42" fillId="5" borderId="0" applyAlignment="1" pivotButton="0" quotePrefix="0" xfId="1">
      <alignment horizontal="center"/>
    </xf>
    <xf numFmtId="3" fontId="42" fillId="5" borderId="0" applyAlignment="1" pivotButton="0" quotePrefix="0" xfId="0">
      <alignment horizontal="center"/>
    </xf>
    <xf numFmtId="3" fontId="42" fillId="9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37" fontId="3" fillId="0" borderId="0" applyAlignment="1" pivotButton="0" quotePrefix="0" xfId="0">
      <alignment horizontal="center"/>
    </xf>
    <xf numFmtId="0" fontId="42" fillId="5" borderId="0" applyAlignment="1" pivotButton="0" quotePrefix="0" xfId="0">
      <alignment horizontal="center"/>
    </xf>
    <xf numFmtId="37" fontId="42" fillId="5" borderId="0" applyAlignment="1" pivotButton="0" quotePrefix="0" xfId="0">
      <alignment horizontal="center"/>
    </xf>
    <xf numFmtId="37" fontId="41" fillId="5" borderId="0" applyAlignment="1" pivotButton="0" quotePrefix="0" xfId="0">
      <alignment horizontal="center"/>
    </xf>
    <xf numFmtId="169" fontId="1" fillId="10" borderId="0" applyAlignment="1" pivotButton="0" quotePrefix="0" xfId="1">
      <alignment horizontal="center"/>
    </xf>
    <xf numFmtId="37" fontId="7" fillId="10" borderId="0" applyAlignment="1" pivotButton="0" quotePrefix="0" xfId="0">
      <alignment horizontal="center"/>
    </xf>
    <xf numFmtId="3" fontId="1" fillId="0" borderId="0" applyAlignment="1" pivotButton="0" quotePrefix="0" xfId="0">
      <alignment horizontal="center" vertical="center"/>
    </xf>
    <xf numFmtId="0" fontId="1" fillId="3" borderId="5" pivotButton="0" quotePrefix="0" xfId="0"/>
    <xf numFmtId="0" fontId="42" fillId="3" borderId="7" pivotButton="0" quotePrefix="0" xfId="0"/>
    <xf numFmtId="170" fontId="1" fillId="0" borderId="0" applyAlignment="1" pivotButton="0" quotePrefix="0" xfId="0">
      <alignment horizontal="center"/>
    </xf>
    <xf numFmtId="3" fontId="1" fillId="0" borderId="0" applyAlignment="1" pivotButton="0" quotePrefix="0" xfId="0">
      <alignment horizontal="center" vertical="center"/>
    </xf>
    <xf numFmtId="0" fontId="55" fillId="0" borderId="5" applyAlignment="1" pivotButton="0" quotePrefix="0" xfId="0">
      <alignment horizontal="center"/>
    </xf>
    <xf numFmtId="0" fontId="55" fillId="0" borderId="5" pivotButton="0" quotePrefix="0" xfId="0"/>
    <xf numFmtId="0" fontId="56" fillId="0" borderId="0" pivotButton="0" quotePrefix="0" xfId="0"/>
    <xf numFmtId="0" fontId="55" fillId="0" borderId="7" applyAlignment="1" pivotButton="0" quotePrefix="0" xfId="0">
      <alignment horizontal="center"/>
    </xf>
    <xf numFmtId="0" fontId="57" fillId="0" borderId="7" applyAlignment="1" pivotButton="0" quotePrefix="0" xfId="0">
      <alignment horizontal="center"/>
    </xf>
    <xf numFmtId="0" fontId="55" fillId="0" borderId="7" pivotButton="0" quotePrefix="0" xfId="0"/>
    <xf numFmtId="16" fontId="0" fillId="0" borderId="0" pivotButton="0" quotePrefix="0" xfId="0"/>
    <xf numFmtId="171" fontId="0" fillId="0" borderId="0" pivotButton="0" quotePrefix="0" xfId="0"/>
    <xf numFmtId="0" fontId="40" fillId="0" borderId="0" applyAlignment="1" pivotButton="0" quotePrefix="1" xfId="0">
      <alignment horizontal="center"/>
    </xf>
    <xf numFmtId="14" fontId="0" fillId="0" borderId="0" pivotButton="0" quotePrefix="0" xfId="0"/>
    <xf numFmtId="0" fontId="1" fillId="0" borderId="5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171" fontId="1" fillId="3" borderId="5" pivotButton="0" quotePrefix="0" xfId="0"/>
    <xf numFmtId="0" fontId="1" fillId="3" borderId="8" applyAlignment="1" pivotButton="0" quotePrefix="0" xfId="0">
      <alignment horizontal="center"/>
    </xf>
    <xf numFmtId="14" fontId="1" fillId="0" borderId="0" pivotButton="0" quotePrefix="0" xfId="0"/>
    <xf numFmtId="3" fontId="1" fillId="0" borderId="0" applyAlignment="1" pivotButton="0" quotePrefix="0" xfId="0">
      <alignment horizontal="center"/>
    </xf>
    <xf numFmtId="0" fontId="1" fillId="10" borderId="0" pivotButton="0" quotePrefix="0" xfId="0"/>
    <xf numFmtId="0" fontId="40" fillId="10" borderId="0" pivotButton="0" quotePrefix="0" xfId="0"/>
    <xf numFmtId="0" fontId="0" fillId="10" borderId="0" pivotButton="0" quotePrefix="0" xfId="0"/>
    <xf numFmtId="0" fontId="40" fillId="0" borderId="0" pivotButton="0" quotePrefix="0" xfId="0"/>
    <xf numFmtId="171" fontId="40" fillId="3" borderId="5" pivotButton="0" quotePrefix="0" xfId="0"/>
    <xf numFmtId="0" fontId="40" fillId="0" borderId="5" applyAlignment="1" pivotButton="0" quotePrefix="0" xfId="0">
      <alignment horizontal="center"/>
    </xf>
    <xf numFmtId="0" fontId="40" fillId="3" borderId="5" applyAlignment="1" pivotButton="0" quotePrefix="0" xfId="0">
      <alignment horizontal="center"/>
    </xf>
    <xf numFmtId="0" fontId="40" fillId="3" borderId="8" applyAlignment="1" pivotButton="0" quotePrefix="0" xfId="0">
      <alignment horizontal="center"/>
    </xf>
    <xf numFmtId="37" fontId="1" fillId="0" borderId="0" applyAlignment="1" pivotButton="0" quotePrefix="0" xfId="1">
      <alignment horizontal="center"/>
    </xf>
    <xf numFmtId="0" fontId="40" fillId="0" borderId="5" applyAlignment="1" pivotButton="0" quotePrefix="0" xfId="46">
      <alignment horizontal="center"/>
    </xf>
    <xf numFmtId="0" fontId="40" fillId="3" borderId="5" applyAlignment="1" pivotButton="0" quotePrefix="0" xfId="46">
      <alignment horizontal="center"/>
    </xf>
    <xf numFmtId="0" fontId="40" fillId="3" borderId="8" applyAlignment="1" pivotButton="0" quotePrefix="0" xfId="46">
      <alignment horizontal="center"/>
    </xf>
    <xf numFmtId="0" fontId="1" fillId="0" borderId="0" applyAlignment="1" pivotButton="0" quotePrefix="0" xfId="0">
      <alignment horizontal="center"/>
    </xf>
    <xf numFmtId="171" fontId="42" fillId="3" borderId="5" pivotButton="0" quotePrefix="0" xfId="0"/>
    <xf numFmtId="0" fontId="42" fillId="0" borderId="5" applyAlignment="1" pivotButton="0" quotePrefix="0" xfId="0">
      <alignment horizontal="center"/>
    </xf>
    <xf numFmtId="0" fontId="42" fillId="3" borderId="5" applyAlignment="1" pivotButton="0" quotePrefix="0" xfId="0">
      <alignment horizontal="center"/>
    </xf>
    <xf numFmtId="0" fontId="42" fillId="3" borderId="8" applyAlignment="1" pivotButton="0" quotePrefix="0" xfId="0">
      <alignment horizontal="center"/>
    </xf>
    <xf numFmtId="0" fontId="42" fillId="0" borderId="0" pivotButton="0" quotePrefix="0" xfId="0"/>
    <xf numFmtId="0" fontId="1" fillId="3" borderId="5" applyAlignment="1" pivotButton="0" quotePrefix="0" xfId="48">
      <alignment horizontal="center"/>
    </xf>
    <xf numFmtId="0" fontId="1" fillId="0" borderId="5" applyAlignment="1" pivotButton="0" quotePrefix="0" xfId="48">
      <alignment horizontal="center"/>
    </xf>
    <xf numFmtId="0" fontId="1" fillId="3" borderId="8" applyAlignment="1" pivotButton="0" quotePrefix="0" xfId="48">
      <alignment horizontal="center"/>
    </xf>
    <xf numFmtId="0" fontId="40" fillId="0" borderId="5" applyAlignment="1" pivotButton="0" quotePrefix="0" xfId="48">
      <alignment horizontal="center"/>
    </xf>
    <xf numFmtId="0" fontId="40" fillId="3" borderId="5" applyAlignment="1" pivotButton="0" quotePrefix="0" xfId="48">
      <alignment horizontal="center"/>
    </xf>
    <xf numFmtId="0" fontId="40" fillId="3" borderId="8" applyAlignment="1" pivotButton="0" quotePrefix="0" xfId="48">
      <alignment horizontal="center"/>
    </xf>
    <xf numFmtId="3" fontId="11" fillId="4" borderId="0" applyAlignment="1" pivotButton="0" quotePrefix="0" xfId="0">
      <alignment horizontal="center"/>
    </xf>
    <xf numFmtId="171" fontId="1" fillId="3" borderId="5" pivotButton="0" quotePrefix="0" xfId="50"/>
    <xf numFmtId="0" fontId="1" fillId="3" borderId="5" applyAlignment="1" pivotButton="0" quotePrefix="0" xfId="50">
      <alignment horizontal="center"/>
    </xf>
    <xf numFmtId="0" fontId="1" fillId="0" borderId="5" applyAlignment="1" pivotButton="0" quotePrefix="0" xfId="50">
      <alignment horizontal="center"/>
    </xf>
    <xf numFmtId="0" fontId="1" fillId="3" borderId="8" applyAlignment="1" pivotButton="0" quotePrefix="0" xfId="50">
      <alignment horizontal="center"/>
    </xf>
    <xf numFmtId="1" fontId="1" fillId="0" borderId="0" pivotButton="0" quotePrefix="0" xfId="56"/>
    <xf numFmtId="14" fontId="0" fillId="0" borderId="0" pivotButton="0" quotePrefix="0" xfId="0"/>
    <xf numFmtId="3" fontId="11" fillId="11" borderId="0" applyAlignment="1" pivotButton="0" quotePrefix="0" xfId="0">
      <alignment horizontal="center"/>
    </xf>
    <xf numFmtId="3" fontId="1" fillId="0" borderId="0" applyAlignment="1" pivotButton="0" quotePrefix="0" xfId="1">
      <alignment horizontal="center"/>
    </xf>
    <xf numFmtId="167" fontId="11" fillId="11" borderId="0" applyAlignment="1" pivotButton="0" quotePrefix="0" xfId="0">
      <alignment horizontal="right"/>
    </xf>
    <xf numFmtId="14" fontId="1" fillId="0" borderId="0" pivotButton="0" quotePrefix="0" xfId="0"/>
    <xf numFmtId="171" fontId="1" fillId="3" borderId="5" pivotButton="0" quotePrefix="0" xfId="52"/>
    <xf numFmtId="0" fontId="1" fillId="3" borderId="5" applyAlignment="1" pivotButton="0" quotePrefix="0" xfId="52">
      <alignment horizontal="center"/>
    </xf>
    <xf numFmtId="0" fontId="1" fillId="0" borderId="5" applyAlignment="1" pivotButton="0" quotePrefix="0" xfId="52">
      <alignment horizontal="center"/>
    </xf>
    <xf numFmtId="0" fontId="1" fillId="3" borderId="8" applyAlignment="1" pivotButton="0" quotePrefix="0" xfId="52">
      <alignment horizontal="center"/>
    </xf>
    <xf numFmtId="170" fontId="1" fillId="0" borderId="0" applyAlignment="1" pivotButton="0" quotePrefix="0" xfId="1">
      <alignment horizontal="center"/>
    </xf>
    <xf numFmtId="170" fontId="1" fillId="0" borderId="0" applyAlignment="1" pivotButton="0" quotePrefix="0" xfId="1">
      <alignment horizontal="center"/>
    </xf>
    <xf numFmtId="170" fontId="1" fillId="0" borderId="0" applyAlignment="1" pivotButton="0" quotePrefix="0" xfId="3">
      <alignment horizontal="center"/>
    </xf>
    <xf numFmtId="37" fontId="1" fillId="0" borderId="0" applyAlignment="1" pivotButton="0" quotePrefix="0" xfId="3">
      <alignment horizontal="center" vertical="center"/>
    </xf>
    <xf numFmtId="37" fontId="1" fillId="0" borderId="0" applyAlignment="1" pivotButton="0" quotePrefix="0" xfId="3">
      <alignment horizontal="center" vertical="center"/>
    </xf>
    <xf numFmtId="1" fontId="1" fillId="0" borderId="0" applyAlignment="1" pivotButton="0" quotePrefix="0" xfId="56">
      <alignment horizontal="center"/>
    </xf>
    <xf numFmtId="0" fontId="3" fillId="0" borderId="0" applyAlignment="1" pivotButton="0" quotePrefix="0" xfId="0">
      <alignment horizontal="center"/>
    </xf>
    <xf numFmtId="37" fontId="3" fillId="0" borderId="4" applyAlignment="1" pivotButton="0" quotePrefix="0" xfId="0">
      <alignment horizontal="center"/>
    </xf>
    <xf numFmtId="0" fontId="3" fillId="9" borderId="0" applyAlignment="1" pivotButton="0" quotePrefix="0" xfId="0">
      <alignment horizontal="center"/>
    </xf>
    <xf numFmtId="37" fontId="3" fillId="9" borderId="0" applyAlignment="1" pivotButton="0" quotePrefix="0" xfId="0">
      <alignment horizontal="center"/>
    </xf>
    <xf numFmtId="37" fontId="3" fillId="0" borderId="0" applyAlignment="1" pivotButton="0" quotePrefix="0" xfId="0">
      <alignment horizontal="center"/>
    </xf>
    <xf numFmtId="0" fontId="15" fillId="5" borderId="9" pivotButton="0" quotePrefix="0" xfId="0"/>
    <xf numFmtId="0" fontId="12" fillId="4" borderId="10" pivotButton="0" quotePrefix="0" xfId="0"/>
    <xf numFmtId="167" fontId="11" fillId="11" borderId="11" applyAlignment="1" pivotButton="0" quotePrefix="0" xfId="0">
      <alignment horizontal="right"/>
    </xf>
    <xf numFmtId="167" fontId="11" fillId="4" borderId="11" applyAlignment="1" pivotButton="0" quotePrefix="0" xfId="0">
      <alignment horizontal="center"/>
    </xf>
    <xf numFmtId="0" fontId="10" fillId="5" borderId="10" applyAlignment="1" pivotButton="0" quotePrefix="0" xfId="0">
      <alignment horizontal="center"/>
    </xf>
    <xf numFmtId="0" fontId="15" fillId="5" borderId="12" applyAlignment="1" pivotButton="0" quotePrefix="0" xfId="0">
      <alignment horizontal="center"/>
    </xf>
    <xf numFmtId="3" fontId="11" fillId="11" borderId="0" applyAlignment="1" pivotButton="0" quotePrefix="0" xfId="0">
      <alignment horizontal="center"/>
    </xf>
    <xf numFmtId="0" fontId="0" fillId="0" borderId="6" pivotButton="0" quotePrefix="0" xfId="0"/>
    <xf numFmtId="37" fontId="58" fillId="0" borderId="0" applyAlignment="1" pivotButton="0" quotePrefix="0" xfId="0">
      <alignment horizontal="center"/>
    </xf>
    <xf numFmtId="37" fontId="58" fillId="0" borderId="0" applyAlignment="1" pivotButton="0" quotePrefix="0" xfId="0">
      <alignment horizontal="center"/>
    </xf>
    <xf numFmtId="169" fontId="55" fillId="0" borderId="0" applyAlignment="1" pivotButton="0" quotePrefix="0" xfId="1">
      <alignment horizontal="center"/>
    </xf>
    <xf numFmtId="170" fontId="11" fillId="4" borderId="0" applyAlignment="1" pivotButton="0" quotePrefix="0" xfId="0">
      <alignment horizontal="center"/>
    </xf>
    <xf numFmtId="0" fontId="0" fillId="11" borderId="0" pivotButton="0" quotePrefix="0" xfId="0"/>
    <xf numFmtId="2" fontId="0" fillId="11" borderId="0" pivotButton="0" quotePrefix="0" xfId="0"/>
    <xf numFmtId="3" fontId="55" fillId="9" borderId="0" applyAlignment="1" pivotButton="0" quotePrefix="0" xfId="0">
      <alignment horizontal="center"/>
    </xf>
    <xf numFmtId="37" fontId="48" fillId="0" borderId="0" pivotButton="0" quotePrefix="0" xfId="0"/>
    <xf numFmtId="169" fontId="49" fillId="0" borderId="0" pivotButton="0" quotePrefix="0" xfId="1"/>
    <xf numFmtId="0" fontId="12" fillId="5" borderId="13" pivotButton="0" quotePrefix="0" xfId="0"/>
    <xf numFmtId="0" fontId="10" fillId="5" borderId="14" pivotButton="0" quotePrefix="0" xfId="0"/>
    <xf numFmtId="3" fontId="11" fillId="4" borderId="6" applyAlignment="1" pivotButton="0" quotePrefix="0" xfId="0">
      <alignment horizontal="center"/>
    </xf>
    <xf numFmtId="1" fontId="50" fillId="11" borderId="0" pivotButton="0" quotePrefix="0" xfId="0"/>
    <xf numFmtId="0" fontId="50" fillId="0" borderId="0" pivotButton="0" quotePrefix="0" xfId="0"/>
    <xf numFmtId="0" fontId="50" fillId="0" borderId="0" applyAlignment="1" pivotButton="0" quotePrefix="0" xfId="0">
      <alignment horizontal="center"/>
    </xf>
    <xf numFmtId="172" fontId="51" fillId="7" borderId="0" pivotButton="0" quotePrefix="0" xfId="0"/>
    <xf numFmtId="172" fontId="51" fillId="0" borderId="0" pivotButton="0" quotePrefix="0" xfId="0"/>
    <xf numFmtId="172" fontId="51" fillId="8" borderId="0" pivotButton="0" quotePrefix="0" xfId="0"/>
    <xf numFmtId="172" fontId="51" fillId="7" borderId="0" pivotButton="0" quotePrefix="0" xfId="0"/>
    <xf numFmtId="172" fontId="51" fillId="10" borderId="0" pivotButton="0" quotePrefix="0" xfId="0"/>
    <xf numFmtId="172" fontId="51" fillId="0" borderId="0" pivotButton="0" quotePrefix="0" xfId="0"/>
    <xf numFmtId="3" fontId="55" fillId="10" borderId="0" applyAlignment="1" pivotButton="0" quotePrefix="0" xfId="0">
      <alignment horizontal="center"/>
    </xf>
    <xf numFmtId="170" fontId="55" fillId="10" borderId="0" applyAlignment="1" pivotButton="0" quotePrefix="0" xfId="0">
      <alignment horizontal="center"/>
    </xf>
    <xf numFmtId="3" fontId="11" fillId="0" borderId="0" applyAlignment="1" pivotButton="0" quotePrefix="0" xfId="0">
      <alignment horizontal="center"/>
    </xf>
    <xf numFmtId="37" fontId="1" fillId="0" borderId="0" applyAlignment="1" pivotButton="0" quotePrefix="0" xfId="3">
      <alignment horizontal="center"/>
    </xf>
    <xf numFmtId="170" fontId="1" fillId="0" borderId="0" applyAlignment="1" pivotButton="0" quotePrefix="0" xfId="3">
      <alignment horizontal="center"/>
    </xf>
    <xf numFmtId="37" fontId="1" fillId="0" borderId="0" applyAlignment="1" pivotButton="0" quotePrefix="0" xfId="3">
      <alignment horizontal="center"/>
    </xf>
    <xf numFmtId="164" fontId="11" fillId="4" borderId="15" applyAlignment="1" pivotButton="0" quotePrefix="0" xfId="0">
      <alignment horizontal="left"/>
    </xf>
    <xf numFmtId="170" fontId="49" fillId="0" borderId="0" applyAlignment="1" pivotButton="0" quotePrefix="0" xfId="1">
      <alignment horizontal="center"/>
    </xf>
    <xf numFmtId="173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right"/>
    </xf>
    <xf numFmtId="0" fontId="30" fillId="11" borderId="0" pivotButton="0" quotePrefix="0" xfId="0"/>
    <xf numFmtId="37" fontId="8" fillId="11" borderId="0" pivotButton="0" quotePrefix="0" xfId="0"/>
    <xf numFmtId="0" fontId="8" fillId="11" borderId="0" pivotButton="0" quotePrefix="0" xfId="0"/>
    <xf numFmtId="0" fontId="17" fillId="11" borderId="0" pivotButton="0" quotePrefix="0" xfId="0"/>
    <xf numFmtId="164" fontId="6" fillId="10" borderId="0" applyAlignment="1" pivotButton="0" quotePrefix="0" xfId="0">
      <alignment horizontal="left"/>
    </xf>
    <xf numFmtId="0" fontId="1" fillId="0" borderId="0" applyAlignment="1" pivotButton="0" quotePrefix="0" xfId="0">
      <alignment horizontal="center"/>
    </xf>
    <xf numFmtId="37" fontId="1" fillId="0" borderId="0" applyAlignment="1" pivotButton="0" quotePrefix="0" xfId="1">
      <alignment horizontal="center" vertical="justify"/>
    </xf>
    <xf numFmtId="37" fontId="1" fillId="0" borderId="0" applyAlignment="1" pivotButton="0" quotePrefix="0" xfId="1">
      <alignment horizontal="center" vertical="justify"/>
    </xf>
    <xf numFmtId="170" fontId="1" fillId="0" borderId="0" applyAlignment="1" pivotButton="0" quotePrefix="0" xfId="1">
      <alignment horizontal="center"/>
    </xf>
    <xf numFmtId="170" fontId="1" fillId="0" borderId="0" applyAlignment="1" pivotButton="0" quotePrefix="0" xfId="1">
      <alignment horizontal="center" vertical="justify"/>
    </xf>
    <xf numFmtId="38" fontId="1" fillId="0" borderId="0" applyAlignment="1" pivotButton="0" quotePrefix="0" xfId="1">
      <alignment horizontal="center"/>
    </xf>
    <xf numFmtId="37" fontId="1" fillId="0" borderId="0" applyAlignment="1" pivotButton="0" quotePrefix="0" xfId="1">
      <alignment horizontal="center"/>
    </xf>
    <xf numFmtId="38" fontId="1" fillId="0" borderId="0" applyAlignment="1" pivotButton="0" quotePrefix="0" xfId="1">
      <alignment horizontal="center"/>
    </xf>
    <xf numFmtId="38" fontId="1" fillId="0" borderId="0" applyAlignment="1" pivotButton="0" quotePrefix="0" xfId="0">
      <alignment horizontal="center"/>
    </xf>
    <xf numFmtId="38" fontId="1" fillId="0" borderId="0" applyAlignment="1" pivotButton="0" quotePrefix="0" xfId="0">
      <alignment horizontal="center"/>
    </xf>
    <xf numFmtId="38" fontId="1" fillId="0" borderId="0" applyAlignment="1" pivotButton="0" quotePrefix="0" xfId="1">
      <alignment horizontal="center"/>
    </xf>
    <xf numFmtId="0" fontId="1" fillId="0" borderId="0" applyAlignment="1" pivotButton="0" quotePrefix="0" xfId="41">
      <alignment horizontal="center"/>
    </xf>
    <xf numFmtId="3" fontId="11" fillId="11" borderId="12" applyAlignment="1" pivotButton="0" quotePrefix="0" xfId="0">
      <alignment horizontal="center"/>
    </xf>
    <xf numFmtId="3" fontId="11" fillId="11" borderId="16" applyAlignment="1" pivotButton="0" quotePrefix="0" xfId="0">
      <alignment horizontal="center"/>
    </xf>
    <xf numFmtId="3" fontId="11" fillId="0" borderId="6" applyAlignment="1" pivotButton="0" quotePrefix="0" xfId="0">
      <alignment horizontal="center"/>
    </xf>
    <xf numFmtId="170" fontId="55" fillId="10" borderId="0" applyAlignment="1" pivotButton="0" quotePrefix="0" xfId="1">
      <alignment horizontal="center"/>
    </xf>
    <xf numFmtId="3" fontId="1" fillId="0" borderId="0" pivotButton="0" quotePrefix="0" xfId="0"/>
    <xf numFmtId="1" fontId="1" fillId="0" borderId="0" applyAlignment="1" pivotButton="0" quotePrefix="0" xfId="56">
      <alignment horizontal="center"/>
    </xf>
    <xf numFmtId="3" fontId="1" fillId="12" borderId="0" pivotButton="0" quotePrefix="0" xfId="0"/>
    <xf numFmtId="1" fontId="1" fillId="12" borderId="0" applyAlignment="1" pivotButton="0" quotePrefix="0" xfId="56">
      <alignment horizontal="center"/>
    </xf>
    <xf numFmtId="14" fontId="11" fillId="11" borderId="15" applyAlignment="1" pivotButton="0" quotePrefix="0" xfId="0">
      <alignment horizontal="left"/>
    </xf>
    <xf numFmtId="3" fontId="55" fillId="10" borderId="0" applyAlignment="1" pivotButton="0" quotePrefix="0" xfId="1">
      <alignment horizontal="center"/>
    </xf>
    <xf numFmtId="3" fontId="55" fillId="10" borderId="0" pivotButton="0" quotePrefix="0" xfId="0"/>
    <xf numFmtId="0" fontId="3" fillId="0" borderId="0" pivotButton="0" quotePrefix="0" xfId="0"/>
    <xf numFmtId="0" fontId="54" fillId="0" borderId="0" pivotButton="0" quotePrefix="0" xfId="0"/>
    <xf numFmtId="174" fontId="1" fillId="0" borderId="0" applyAlignment="1" pivotButton="0" quotePrefix="0" xfId="0">
      <alignment horizontal="center"/>
    </xf>
    <xf numFmtId="0" fontId="18" fillId="0" borderId="4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0" fillId="0" borderId="4" pivotButton="0" quotePrefix="0" xfId="0"/>
  </cellXfs>
  <cellStyles count="64">
    <cellStyle name="Normal" xfId="0" builtinId="0"/>
    <cellStyle name="Comma" xfId="1" builtinId="3"/>
    <cellStyle name="Comma 2" xfId="2"/>
    <cellStyle name="Comma 3" xfId="3"/>
    <cellStyle name="Comma 4" xfId="4"/>
    <cellStyle name="Comma 5" xfId="5"/>
    <cellStyle name="Comma 6" xfId="6"/>
    <cellStyle name="Comma 7" xfId="7"/>
    <cellStyle name="Comma0" xfId="8"/>
    <cellStyle name="Comma0 2" xfId="9"/>
    <cellStyle name="Comma0 3" xfId="10"/>
    <cellStyle name="Comma0 4" xfId="11"/>
    <cellStyle name="Comma0 5" xfId="12"/>
    <cellStyle name="Comma0 6" xfId="13"/>
    <cellStyle name="Comma0 7" xfId="14"/>
    <cellStyle name="Currency0" xfId="15"/>
    <cellStyle name="Currency0 2" xfId="16"/>
    <cellStyle name="Currency0 3" xfId="17"/>
    <cellStyle name="Currency0 4" xfId="18"/>
    <cellStyle name="Currency0 5" xfId="19"/>
    <cellStyle name="Currency0 6" xfId="20"/>
    <cellStyle name="Currency0 7" xfId="21"/>
    <cellStyle name="Date" xfId="22"/>
    <cellStyle name="Date 2" xfId="23"/>
    <cellStyle name="Date 3" xfId="24"/>
    <cellStyle name="Date 4" xfId="25"/>
    <cellStyle name="Date 5" xfId="26"/>
    <cellStyle name="Date 6" xfId="27"/>
    <cellStyle name="Date 7" xfId="28"/>
    <cellStyle name="Fixed" xfId="29"/>
    <cellStyle name="Fixed 2" xfId="30"/>
    <cellStyle name="Fixed 3" xfId="31"/>
    <cellStyle name="Fixed 4" xfId="32"/>
    <cellStyle name="Fixed 5" xfId="33"/>
    <cellStyle name="Fixed 6" xfId="34"/>
    <cellStyle name="Fixed 7" xfId="35"/>
    <cellStyle name="Heading 1 2" xfId="36"/>
    <cellStyle name="Heading 2 2" xfId="37"/>
    <cellStyle name="Normal 10" xfId="38"/>
    <cellStyle name="Normal 11" xfId="39"/>
    <cellStyle name="Normal 12" xfId="40"/>
    <cellStyle name="Normal 13" xfId="41"/>
    <cellStyle name="Normal 2" xfId="42"/>
    <cellStyle name="Normal 2 2" xfId="43"/>
    <cellStyle name="Normal 3" xfId="44"/>
    <cellStyle name="Normal 3 2" xfId="45"/>
    <cellStyle name="Normal 4" xfId="46"/>
    <cellStyle name="Normal 4 2" xfId="47"/>
    <cellStyle name="Normal 5" xfId="48"/>
    <cellStyle name="Normal 5 2" xfId="49"/>
    <cellStyle name="Normal 6" xfId="50"/>
    <cellStyle name="Normal 6 2" xfId="51"/>
    <cellStyle name="Normal 7" xfId="52"/>
    <cellStyle name="Normal 7 2" xfId="53"/>
    <cellStyle name="Normal 8" xfId="54"/>
    <cellStyle name="Normal 9" xfId="55"/>
    <cellStyle name="Percent" xfId="56" builtinId="5"/>
    <cellStyle name="Total 2" xfId="57"/>
    <cellStyle name="Total 3" xfId="58"/>
    <cellStyle name="Total 4" xfId="59"/>
    <cellStyle name="Total 5" xfId="60"/>
    <cellStyle name="Total 6" xfId="61"/>
    <cellStyle name="Total 7" xfId="62"/>
    <cellStyle name="Total 8" xfId="6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E0D3B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016359233649093"/>
          <y val="0.05535938055249032"/>
          <w val="0.8079099270850917"/>
          <h val="0.8326195683872849"/>
        </manualLayout>
      </layout>
      <lineChart>
        <grouping val="standard"/>
        <varyColors val="0"/>
        <ser>
          <idx val="0"/>
          <order val="0"/>
          <tx>
            <v>Cross-border rail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 Data'!$A$790:$A$841</f>
              <numCache>
                <formatCode>mm/dd/yy_)</formatCode>
                <ptCount val="52"/>
                <pt idx="0">
                  <v>39820</v>
                </pt>
                <pt idx="1">
                  <v>39827</v>
                </pt>
                <pt idx="2">
                  <v>39834</v>
                </pt>
                <pt idx="3">
                  <v>39841</v>
                </pt>
                <pt idx="4">
                  <v>39848</v>
                </pt>
                <pt idx="5">
                  <v>39855</v>
                </pt>
                <pt idx="6">
                  <v>39862</v>
                </pt>
                <pt idx="7">
                  <v>39869</v>
                </pt>
                <pt idx="8">
                  <v>39876</v>
                </pt>
                <pt idx="9">
                  <v>39883</v>
                </pt>
                <pt idx="10">
                  <v>39890</v>
                </pt>
                <pt idx="11">
                  <v>39897</v>
                </pt>
                <pt idx="12">
                  <v>39904</v>
                </pt>
                <pt idx="13">
                  <v>39911</v>
                </pt>
                <pt idx="14">
                  <v>39918</v>
                </pt>
                <pt idx="15">
                  <v>39925</v>
                </pt>
                <pt idx="16">
                  <v>39932</v>
                </pt>
                <pt idx="17">
                  <v>39939</v>
                </pt>
                <pt idx="18">
                  <v>39946</v>
                </pt>
                <pt idx="19">
                  <v>39953</v>
                </pt>
                <pt idx="20">
                  <v>39960</v>
                </pt>
                <pt idx="21">
                  <v>39967</v>
                </pt>
                <pt idx="22">
                  <v>39974</v>
                </pt>
                <pt idx="23">
                  <v>39981</v>
                </pt>
                <pt idx="24">
                  <v>39988</v>
                </pt>
                <pt idx="25">
                  <v>39995</v>
                </pt>
                <pt idx="26">
                  <v>40002</v>
                </pt>
                <pt idx="27">
                  <v>40009</v>
                </pt>
                <pt idx="28">
                  <v>40016</v>
                </pt>
                <pt idx="29">
                  <v>40023</v>
                </pt>
                <pt idx="30">
                  <v>40030</v>
                </pt>
                <pt idx="31">
                  <v>40037</v>
                </pt>
                <pt idx="32">
                  <v>40044</v>
                </pt>
                <pt idx="33">
                  <v>40051</v>
                </pt>
                <pt idx="34">
                  <v>40058</v>
                </pt>
                <pt idx="35">
                  <v>40065</v>
                </pt>
                <pt idx="36">
                  <v>40072</v>
                </pt>
                <pt idx="37">
                  <v>40079</v>
                </pt>
                <pt idx="38">
                  <v>40086</v>
                </pt>
                <pt idx="39">
                  <v>40093</v>
                </pt>
                <pt idx="40">
                  <v>40100</v>
                </pt>
                <pt idx="41">
                  <v>40107</v>
                </pt>
                <pt idx="42">
                  <v>40114</v>
                </pt>
                <pt idx="43">
                  <v>40121</v>
                </pt>
                <pt idx="44">
                  <v>40128</v>
                </pt>
                <pt idx="45">
                  <v>40135</v>
                </pt>
                <pt idx="46">
                  <v>40142</v>
                </pt>
                <pt idx="47">
                  <v>40149</v>
                </pt>
                <pt idx="48">
                  <v>40156</v>
                </pt>
                <pt idx="49">
                  <v>40163</v>
                </pt>
                <pt idx="50">
                  <v>40170</v>
                </pt>
                <pt idx="51">
                  <v>40177</v>
                </pt>
              </numCache>
            </numRef>
          </cat>
          <val>
            <numRef>
              <f>'Weekly Data'!$J$790:$J$841</f>
              <numCache>
                <formatCode>#,##0</formatCode>
                <ptCount val="52"/>
                <pt idx="0">
                  <v>1072.7</v>
                </pt>
                <pt idx="1">
                  <v>1795.810713094078</v>
                </pt>
                <pt idx="2">
                  <v>1109.572475209204</v>
                </pt>
                <pt idx="3">
                  <v>1215.406034540286</v>
                </pt>
                <pt idx="4">
                  <v>1408.59427776369</v>
                </pt>
                <pt idx="5">
                  <v>781.9924106129967</v>
                </pt>
                <pt idx="6">
                  <v>1562.304923458833</v>
                </pt>
                <pt idx="7">
                  <v>1277.562251925207</v>
                </pt>
                <pt idx="8">
                  <v>1869.72621484912</v>
                </pt>
                <pt idx="9">
                  <v>1662.258840604855</v>
                </pt>
                <pt idx="10">
                  <v>1280.922047459527</v>
                </pt>
                <pt idx="11">
                  <v>999.5391714602213</v>
                </pt>
                <pt idx="12">
                  <v>952.5020339797403</v>
                </pt>
                <pt idx="13">
                  <v>1392.63524897567</v>
                </pt>
                <pt idx="14">
                  <v>730.7555287146156</v>
                </pt>
                <pt idx="15">
                  <v>847.508423532238</v>
                </pt>
                <pt idx="16">
                  <v>1693.336949297316</v>
                </pt>
                <pt idx="17">
                  <v>973.5007560692408</v>
                </pt>
                <pt idx="18">
                  <v>1049.096155591442</v>
                </pt>
                <pt idx="19">
                  <v>1656.379198419795</v>
                </pt>
                <pt idx="20">
                  <v>2149.429193081266</v>
                </pt>
                <pt idx="21">
                  <v>1309.480309501248</v>
                </pt>
                <pt idx="22">
                  <v>1838.648106156659</v>
                </pt>
                <pt idx="23">
                  <v>1931.042483350461</v>
                </pt>
                <pt idx="24">
                  <v>1102.852884140563</v>
                </pt>
                <pt idx="25">
                  <v>1679.057818276456</v>
                </pt>
                <pt idx="26">
                  <v>1455.631415244171</v>
                </pt>
                <pt idx="27">
                  <v>1044.896411173542</v>
                </pt>
                <pt idx="28">
                  <v>1500.148706073912</v>
                </pt>
                <pt idx="29">
                  <v>1540.466252485753</v>
                </pt>
                <pt idx="30">
                  <v>1430.43294873677</v>
                </pt>
                <pt idx="31">
                  <v>1090.253650886863</v>
                </pt>
                <pt idx="32">
                  <v>1390.955351208509</v>
                </pt>
                <pt idx="33">
                  <v>1532.906712533533</v>
                </pt>
                <pt idx="34">
                  <v>1743.733882312117</v>
                </pt>
                <pt idx="35">
                  <v>1411.95407329801</v>
                </pt>
                <pt idx="36">
                  <v>1124.691555113644</v>
                </pt>
                <pt idx="37">
                  <v>1044.896411173542</v>
                </pt>
                <pt idx="38">
                  <v>1123.851606230064</v>
                </pt>
                <pt idx="39">
                  <v>983.580142672201</v>
                </pt>
                <pt idx="40">
                  <v>1792.450917559758</v>
                </pt>
                <pt idx="41">
                  <v>1779.011735422478</v>
                </pt>
                <pt idx="42">
                  <v>1581.623747781174</v>
                </pt>
                <pt idx="43">
                  <v>1506.868297142552</v>
                </pt>
                <pt idx="44">
                  <v>1847.887543876039</v>
                </pt>
                <pt idx="45">
                  <v>2212.425359349767</v>
                </pt>
                <pt idx="46">
                  <v>1731.974597941997</v>
                </pt>
                <pt idx="47">
                  <v>1521.987377046992</v>
                </pt>
                <pt idx="48">
                  <v>1212.046239005966</v>
                </pt>
                <pt idx="49">
                  <v>1987.319058550322</v>
                </pt>
                <pt idx="50">
                  <v>1355.677498098149</v>
                </pt>
                <pt idx="51">
                  <v>1476.630137333671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04825856"/>
        <axId val="155217856"/>
      </lineChart>
      <lineChart>
        <grouping val="standard"/>
        <varyColors val="0"/>
        <ser>
          <idx val="1"/>
          <order val="1"/>
          <tx>
            <v>Exports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dPt>
            <idx val="4"/>
            <bubble3D val="0"/>
            <spPr>
              <a:ln>
                <a:prstDash val="solid"/>
              </a:ln>
            </spPr>
          </dPt>
          <cat>
            <numRef>
              <f>'Weekly Data'!$A$790:$A$841</f>
              <numCache>
                <formatCode>mm/dd/yy_)</formatCode>
                <ptCount val="52"/>
                <pt idx="0">
                  <v>39820</v>
                </pt>
                <pt idx="1">
                  <v>39827</v>
                </pt>
                <pt idx="2">
                  <v>39834</v>
                </pt>
                <pt idx="3">
                  <v>39841</v>
                </pt>
                <pt idx="4">
                  <v>39848</v>
                </pt>
                <pt idx="5">
                  <v>39855</v>
                </pt>
                <pt idx="6">
                  <v>39862</v>
                </pt>
                <pt idx="7">
                  <v>39869</v>
                </pt>
                <pt idx="8">
                  <v>39876</v>
                </pt>
                <pt idx="9">
                  <v>39883</v>
                </pt>
                <pt idx="10">
                  <v>39890</v>
                </pt>
                <pt idx="11">
                  <v>39897</v>
                </pt>
                <pt idx="12">
                  <v>39904</v>
                </pt>
                <pt idx="13">
                  <v>39911</v>
                </pt>
                <pt idx="14">
                  <v>39918</v>
                </pt>
                <pt idx="15">
                  <v>39925</v>
                </pt>
                <pt idx="16">
                  <v>39932</v>
                </pt>
                <pt idx="17">
                  <v>39939</v>
                </pt>
                <pt idx="18">
                  <v>39946</v>
                </pt>
                <pt idx="19">
                  <v>39953</v>
                </pt>
                <pt idx="20">
                  <v>39960</v>
                </pt>
                <pt idx="21">
                  <v>39967</v>
                </pt>
                <pt idx="22">
                  <v>39974</v>
                </pt>
                <pt idx="23">
                  <v>39981</v>
                </pt>
                <pt idx="24">
                  <v>39988</v>
                </pt>
                <pt idx="25">
                  <v>39995</v>
                </pt>
                <pt idx="26">
                  <v>40002</v>
                </pt>
                <pt idx="27">
                  <v>40009</v>
                </pt>
                <pt idx="28">
                  <v>40016</v>
                </pt>
                <pt idx="29">
                  <v>40023</v>
                </pt>
                <pt idx="30">
                  <v>40030</v>
                </pt>
                <pt idx="31">
                  <v>40037</v>
                </pt>
                <pt idx="32">
                  <v>40044</v>
                </pt>
                <pt idx="33">
                  <v>40051</v>
                </pt>
                <pt idx="34">
                  <v>40058</v>
                </pt>
                <pt idx="35">
                  <v>40065</v>
                </pt>
                <pt idx="36">
                  <v>40072</v>
                </pt>
                <pt idx="37">
                  <v>40079</v>
                </pt>
                <pt idx="38">
                  <v>40086</v>
                </pt>
                <pt idx="39">
                  <v>40093</v>
                </pt>
                <pt idx="40">
                  <v>40100</v>
                </pt>
                <pt idx="41">
                  <v>40107</v>
                </pt>
                <pt idx="42">
                  <v>40114</v>
                </pt>
                <pt idx="43">
                  <v>40121</v>
                </pt>
                <pt idx="44">
                  <v>40128</v>
                </pt>
                <pt idx="45">
                  <v>40135</v>
                </pt>
                <pt idx="46">
                  <v>40142</v>
                </pt>
                <pt idx="47">
                  <v>40149</v>
                </pt>
                <pt idx="48">
                  <v>40156</v>
                </pt>
                <pt idx="49">
                  <v>40163</v>
                </pt>
                <pt idx="50">
                  <v>40170</v>
                </pt>
                <pt idx="51">
                  <v>40177</v>
                </pt>
              </numCache>
            </numRef>
          </cat>
          <val>
            <numRef>
              <f>Sheet1!$B$27:$B$78</f>
              <numCache>
                <formatCode>#,##0_);\(#,##0\)</formatCode>
                <ptCount val="52"/>
                <pt idx="0">
                  <v>1814.144809368305</v>
                </pt>
                <pt idx="1">
                  <v>1880.193093024384</v>
                </pt>
                <pt idx="2">
                  <v>2225.074429214247</v>
                </pt>
                <pt idx="3">
                  <v>2072.784699544481</v>
                </pt>
                <pt idx="4">
                  <v>2622.755579591073</v>
                </pt>
                <pt idx="5">
                  <v>2440.470772580097</v>
                </pt>
                <pt idx="6">
                  <v>1842.406348149843</v>
                </pt>
                <pt idx="7">
                  <v>1956.060555636444</v>
                </pt>
                <pt idx="8">
                  <v>2314.289507803454</v>
                </pt>
                <pt idx="9">
                  <v>1840.228522301031</v>
                </pt>
                <pt idx="10">
                  <v>2003.170122927803</v>
                </pt>
                <pt idx="11">
                  <v>2103.92800438186</v>
                </pt>
                <pt idx="12">
                  <v>2181.328008541853</v>
                </pt>
                <pt idx="13">
                  <v>2075.99198507949</v>
                </pt>
                <pt idx="14">
                  <v>2050.564511096782</v>
                </pt>
                <pt idx="15">
                  <v>1469.376139664843</v>
                </pt>
                <pt idx="16">
                  <v>1693.851668503997</v>
                </pt>
                <pt idx="17">
                  <v>1798.172445590754</v>
                </pt>
                <pt idx="18">
                  <v>1651.059203638607</v>
                </pt>
                <pt idx="19">
                  <v>1835.575777745422</v>
                </pt>
                <pt idx="20">
                  <v>1379.239899882827</v>
                </pt>
                <pt idx="21">
                  <v>1445.565100429172</v>
                </pt>
                <pt idx="22">
                  <v>1557.79104353433</v>
                </pt>
                <pt idx="23">
                  <v>1880.147125097933</v>
                </pt>
                <pt idx="24">
                  <v>1447.651822423751</v>
                </pt>
                <pt idx="25">
                  <v>1709.711365795148</v>
                </pt>
                <pt idx="26">
                  <v>1576.929439579563</v>
                </pt>
                <pt idx="27">
                  <v>1769.478822167218</v>
                </pt>
                <pt idx="28">
                  <v>1984.08400413226</v>
                </pt>
                <pt idx="29">
                  <v>1766.02027303423</v>
                </pt>
                <pt idx="30">
                  <v>1647.518702636743</v>
                </pt>
                <pt idx="31">
                  <v>1790.552793782197</v>
                </pt>
                <pt idx="32">
                  <v>1866.550672185591</v>
                </pt>
                <pt idx="33">
                  <v>1874.510472783244</v>
                </pt>
                <pt idx="34">
                  <v>2067.037530073285</v>
                </pt>
                <pt idx="35">
                  <v>1984.782952347276</v>
                </pt>
                <pt idx="36">
                  <v>1797.572990549882</v>
                </pt>
                <pt idx="37">
                  <v>1706.997386137516</v>
                </pt>
                <pt idx="38">
                  <v>2148.765313975498</v>
                </pt>
                <pt idx="39">
                  <v>1813.888761777981</v>
                </pt>
                <pt idx="40">
                  <v>2406.841663720005</v>
                </pt>
                <pt idx="41">
                  <v>2401.589464123524</v>
                </pt>
                <pt idx="42">
                  <v>2789.216742586545</v>
                </pt>
                <pt idx="43">
                  <v>2899.303617114213</v>
                </pt>
                <pt idx="44">
                  <v>2775.013138645645</v>
                </pt>
                <pt idx="45">
                  <v>3389.509883450853</v>
                </pt>
                <pt idx="46">
                  <v>2508.3852292503</v>
                </pt>
                <pt idx="47">
                  <v>2767.049316721093</v>
                </pt>
                <pt idx="48">
                  <v>2788.976849637041</v>
                </pt>
                <pt idx="49">
                  <v>1717.616809146439</v>
                </pt>
                <pt idx="50">
                  <v>2771.89064764163</v>
                </pt>
                <pt idx="51">
                  <v>2039.666299200588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11388672"/>
        <axId val="155218432"/>
      </lineChart>
      <dateAx>
        <axId val="104825856"/>
        <scaling>
          <orientation val="minMax"/>
          <max val="40177"/>
          <min val="39820"/>
        </scaling>
        <delete val="0"/>
        <axPos val="b"/>
        <numFmt formatCode="mm/dd/yy_)" sourceLinked="0"/>
        <majorTickMark val="out"/>
        <minorTickMark val="none"/>
        <tickLblPos val="nextTo"/>
        <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None</a:t>
            </a:r>
            <a:endParaRPr lang="en-US"/>
          </a:p>
        </txPr>
        <crossAx val="155217856"/>
        <crosses val="autoZero"/>
        <lblOffset val="100"/>
        <baseTimeUnit val="days"/>
        <majorUnit val="2"/>
        <majorTimeUnit val="months"/>
        <minorUnit val="2"/>
        <minorTimeUnit val="months"/>
      </dateAx>
      <valAx>
        <axId val="155217856"/>
        <scaling>
          <orientation val="minMax"/>
          <max val="3500"/>
        </scaling>
        <delete val="0"/>
        <axPos val="l"/>
        <majorGridlines/>
        <numFmt formatCode="#,##0" sourceLinked="1"/>
        <majorTickMark val="out"/>
        <minorTickMark val="none"/>
        <tickLblPos val="nextTo"/>
        <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None</a:t>
            </a:r>
            <a:endParaRPr lang="en-US"/>
          </a:p>
        </txPr>
        <crossAx val="104825856"/>
        <crosses val="autoZero"/>
        <crossBetween val="between"/>
      </valAx>
      <dateAx>
        <axId val="111388672"/>
        <scaling>
          <orientation val="minMax"/>
        </scaling>
        <delete val="1"/>
        <axPos val="b"/>
        <numFmt formatCode="mm/dd/yy_)" sourceLinked="1"/>
        <majorTickMark val="out"/>
        <minorTickMark val="none"/>
        <tickLblPos val="nextTo"/>
        <crossAx val="155218432"/>
        <crosses val="autoZero"/>
        <lblOffset val="100"/>
        <baseTimeUnit val="days"/>
      </dateAx>
      <valAx>
        <axId val="155218432"/>
        <scaling>
          <orientation val="minMax"/>
        </scaling>
        <delete val="0"/>
        <axPos val="r"/>
        <numFmt formatCode="#,##0_);\(#,##0\)" sourceLinked="1"/>
        <majorTickMark val="out"/>
        <minorTickMark val="none"/>
        <tickLblPos val="nextTo"/>
        <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None</a:t>
            </a:r>
            <a:endParaRPr lang="en-US"/>
          </a:p>
        </txPr>
        <crossAx val="111388672"/>
        <crosses val="max"/>
        <crossBetween val="between"/>
      </valAx>
    </plotArea>
    <legend>
      <legendPos val="r"/>
      <layout>
        <manualLayout>
          <xMode val="edge"/>
          <yMode val="edge"/>
          <wMode val="edge"/>
          <hMode val="edge"/>
          <x val="0.3156394600902505"/>
          <y val="0.06825143889654743"/>
          <w val="0.6692163024386746"/>
          <h val="0.1394705483772986"/>
        </manualLayout>
      </layout>
      <overlay val="0"/>
      <txPr>
        <a:bodyPr/>
        <a:lstStyle/>
        <a:p>
          <a:pPr>
            <a:defRPr sz="110" b="0" i="0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r>
            <a:t>None</a:t>
          </a:r>
          <a:endParaRPr lang="en-US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114300</colOff>
      <row>2</row>
      <rowOff>104775</rowOff>
    </from>
    <to>
      <col>9</col>
      <colOff>266700</colOff>
      <row>19</row>
      <rowOff>76200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8"/>
  <sheetViews>
    <sheetView topLeftCell="I1" zoomScale="125" zoomScaleNormal="125" workbookViewId="0">
      <selection activeCell="K28" sqref="K28"/>
    </sheetView>
  </sheetViews>
  <sheetFormatPr baseColWidth="8" defaultRowHeight="15"/>
  <cols>
    <col width="15.21875" customWidth="1" style="66" min="1" max="1"/>
    <col width="10.5546875" customWidth="1" style="66" min="2" max="2"/>
    <col width="9.77734375" customWidth="1" style="66" min="3" max="3"/>
    <col width="10.77734375" customWidth="1" style="66" min="6" max="6"/>
    <col width="9.44140625" customWidth="1" style="66" min="7" max="7"/>
    <col width="15.88671875" customWidth="1" style="66" min="12" max="12"/>
    <col width="7.33203125" customWidth="1" style="66" min="13" max="13"/>
    <col width="7.44140625" customWidth="1" style="66" min="14" max="14"/>
    <col width="10.88671875" customWidth="1" style="66" min="15" max="15"/>
    <col width="7.109375" customWidth="1" style="66" min="16" max="16"/>
    <col width="6.88671875" customWidth="1" style="66" min="17" max="17"/>
    <col width="7.44140625" customWidth="1" style="66" min="18" max="18"/>
    <col width="7.33203125" customWidth="1" style="66" min="19" max="19"/>
  </cols>
  <sheetData>
    <row r="1"/>
    <row r="2" ht="15.75" customHeight="1" s="66" thickBot="1">
      <c r="A2" s="13" t="n"/>
      <c r="B2" s="99" t="n"/>
      <c r="C2" s="99" t="n"/>
      <c r="D2" s="263" t="inlineStr">
        <is>
          <t>Rail to port--Week to Week Changes</t>
        </is>
      </c>
      <c r="E2" s="264" t="n"/>
      <c r="F2" s="264" t="n"/>
      <c r="G2" s="264" t="n"/>
      <c r="H2" s="264" t="n"/>
      <c r="I2" s="264" t="n"/>
      <c r="J2" s="264" t="n"/>
      <c r="L2" s="86" t="n"/>
      <c r="M2" s="263" t="inlineStr">
        <is>
          <t>Rail to port--Changes in 4-week averages</t>
        </is>
      </c>
      <c r="N2" s="264" t="n"/>
      <c r="O2" s="264" t="n"/>
      <c r="P2" s="264" t="n"/>
      <c r="Q2" s="264" t="n"/>
      <c r="R2" s="264" t="n"/>
      <c r="S2" s="264" t="n"/>
      <c r="T2" s="199" t="n"/>
    </row>
    <row r="3">
      <c r="A3" s="99" t="n"/>
      <c r="B3" s="99" t="n"/>
      <c r="C3" s="99" t="n"/>
      <c r="D3" s="236" t="inlineStr">
        <is>
          <t>MS</t>
        </is>
      </c>
      <c r="E3" s="236" t="inlineStr">
        <is>
          <t>TX</t>
        </is>
      </c>
      <c r="F3" s="236" t="inlineStr">
        <is>
          <t>Cross-Border-2</t>
        </is>
      </c>
      <c r="G3" s="236" t="inlineStr">
        <is>
          <t>Cross-Border</t>
        </is>
      </c>
      <c r="H3" s="236" t="inlineStr">
        <is>
          <t>PNW</t>
        </is>
      </c>
      <c r="I3" s="236" t="inlineStr">
        <is>
          <t>East coast</t>
        </is>
      </c>
      <c r="J3" s="236" t="inlineStr">
        <is>
          <t>Total</t>
        </is>
      </c>
      <c r="L3" s="99" t="n"/>
      <c r="M3" s="230" t="inlineStr">
        <is>
          <t>MS</t>
        </is>
      </c>
      <c r="N3" s="230" t="inlineStr">
        <is>
          <t>TX</t>
        </is>
      </c>
      <c r="O3" s="236" t="inlineStr">
        <is>
          <t>Cross-Border-2</t>
        </is>
      </c>
      <c r="P3" s="230" t="inlineStr">
        <is>
          <t>Cross</t>
        </is>
      </c>
      <c r="Q3" s="230" t="inlineStr">
        <is>
          <t>PNW</t>
        </is>
      </c>
      <c r="R3" s="230" t="inlineStr">
        <is>
          <t>East coast</t>
        </is>
      </c>
      <c r="S3" s="230" t="inlineStr">
        <is>
          <t>Total</t>
        </is>
      </c>
      <c r="T3" s="230" t="n"/>
    </row>
    <row r="4">
      <c r="A4" s="99" t="inlineStr">
        <is>
          <t>% chg from prior week</t>
        </is>
      </c>
      <c r="B4" s="99" t="n"/>
      <c r="C4" s="99" t="n"/>
      <c r="D4" s="171">
        <f>('Weekly Data'!D1099/'Weekly Data'!D1098)*100</f>
        <v/>
      </c>
      <c r="E4" s="171">
        <f>('Weekly Data'!E1099/'Weekly Data'!E1098)*100</f>
        <v/>
      </c>
      <c r="F4" s="171">
        <f>('Weekly Data'!J1099/'Weekly Data'!J1098)*100</f>
        <v/>
      </c>
      <c r="G4" s="253" t="inlineStr">
        <is>
          <t>n/a</t>
        </is>
      </c>
      <c r="H4" s="171">
        <f>('Weekly Data'!G1099/'Weekly Data'!G1098)*100</f>
        <v/>
      </c>
      <c r="I4" s="171">
        <f>('Weekly Data'!H1099/'Weekly Data'!H1098)*100</f>
        <v/>
      </c>
      <c r="J4" s="171">
        <f>('Weekly Data'!I1099/'Weekly Data'!I1098)*100</f>
        <v/>
      </c>
      <c r="L4" s="99" t="inlineStr">
        <is>
          <t>% chg from prior week</t>
        </is>
      </c>
      <c r="M4" s="171">
        <f>('Weekly Averages'!B1099/'Weekly Averages'!B1098)*100</f>
        <v/>
      </c>
      <c r="N4" s="171">
        <f>('Weekly Averages'!C1099/'Weekly Averages'!C1098)*100</f>
        <v/>
      </c>
      <c r="O4" s="171">
        <f>('Weekly Averages'!H1099/'Weekly Averages'!H1098)*100</f>
        <v/>
      </c>
      <c r="P4" s="253" t="inlineStr">
        <is>
          <t>n/a</t>
        </is>
      </c>
      <c r="Q4" s="171">
        <f>('Weekly Averages'!E1099/'Weekly Averages'!E1098)*100</f>
        <v/>
      </c>
      <c r="R4" s="171">
        <f>('Weekly Averages'!F1099/'Weekly Averages'!F1098)*100</f>
        <v/>
      </c>
      <c r="S4" s="171">
        <f>('Weekly Averages'!G1099/'Weekly Averages'!G1098)*100</f>
        <v/>
      </c>
      <c r="T4" s="171" t="n"/>
    </row>
    <row r="5">
      <c r="A5" s="97" t="inlineStr">
        <is>
          <t>% chg from prior year</t>
        </is>
      </c>
      <c r="B5" s="99" t="n"/>
      <c r="C5" s="99" t="n"/>
      <c r="D5" s="171">
        <f>('Weekly Data'!D1099/'Weekly Data'!D1047)*100</f>
        <v/>
      </c>
      <c r="E5" s="171">
        <f>('Weekly Data'!E1099/'Weekly Data'!E1047)*100</f>
        <v/>
      </c>
      <c r="F5" s="171">
        <f>('Weekly Data'!J1099/'Weekly Data'!J1047)*100</f>
        <v/>
      </c>
      <c r="G5" s="253" t="inlineStr">
        <is>
          <t>n/a</t>
        </is>
      </c>
      <c r="H5" s="171">
        <f>('Weekly Data'!G1099/'Weekly Data'!G1047)*100</f>
        <v/>
      </c>
      <c r="I5" s="171">
        <f>('Weekly Data'!H1099/'Weekly Data'!H1047)*100</f>
        <v/>
      </c>
      <c r="J5" s="171">
        <f>('Weekly Data'!I1099/'Weekly Data'!I1047)*100</f>
        <v/>
      </c>
      <c r="L5" s="99" t="inlineStr">
        <is>
          <t>% chg from prior year</t>
        </is>
      </c>
      <c r="M5" s="171">
        <f>('Weekly Averages'!B1099/'Weekly Averages'!B1047)*100</f>
        <v/>
      </c>
      <c r="N5" s="171">
        <f>('Weekly Averages'!C1099/'Weekly Averages'!C1047)*100</f>
        <v/>
      </c>
      <c r="O5" s="171">
        <f>('Weekly Averages'!H1099/'Weekly Averages'!H1047)*100</f>
        <v/>
      </c>
      <c r="P5" s="253" t="inlineStr">
        <is>
          <t>n/a</t>
        </is>
      </c>
      <c r="Q5" s="171">
        <f>('Weekly Averages'!E1099/'Weekly Averages'!E1047)*100</f>
        <v/>
      </c>
      <c r="R5" s="171">
        <f>('Weekly Averages'!F1099/'Weekly Averages'!F1047)*100</f>
        <v/>
      </c>
      <c r="S5" s="171">
        <f>('Weekly Averages'!G1099/'Weekly Averages'!G1047)*100</f>
        <v/>
      </c>
      <c r="T5" s="171" t="n"/>
    </row>
    <row r="6">
      <c r="A6" s="97" t="inlineStr">
        <is>
          <t>% chg from 4-yr avg.</t>
        </is>
      </c>
      <c r="B6" s="99" t="n"/>
      <c r="C6" s="99" t="n"/>
      <c r="D6" s="171">
        <f>('Weekly Data'!D1099/'Weekly Averages'!J1099)*100</f>
        <v/>
      </c>
      <c r="E6" s="171">
        <f>('Weekly Data'!E1099/'Weekly Averages'!K1099)*100</f>
        <v/>
      </c>
      <c r="F6" s="171">
        <f>('Weekly Data'!J1099/'Weekly Averages'!P1099)*100</f>
        <v/>
      </c>
      <c r="G6" s="253" t="inlineStr">
        <is>
          <t>n/a</t>
        </is>
      </c>
      <c r="H6" s="171">
        <f>('Weekly Data'!G1099/'Weekly Averages'!M1099)*100</f>
        <v/>
      </c>
      <c r="I6" s="171">
        <f>('Weekly Data'!H1099/'Weekly Averages'!N1099)*100</f>
        <v/>
      </c>
      <c r="J6" s="171">
        <f>('Weekly Data'!I1099/'Weekly Averages'!O1099)*100</f>
        <v/>
      </c>
      <c r="L6" s="99" t="inlineStr">
        <is>
          <t>% chg from 4-yr avg.</t>
        </is>
      </c>
      <c r="M6" s="171">
        <f>('Weekly Averages'!B1099/'Weekly Averages'!S1099)*100</f>
        <v/>
      </c>
      <c r="N6" s="171">
        <f>('Weekly Averages'!C1099/'Weekly Averages'!T1099)*100</f>
        <v/>
      </c>
      <c r="O6" s="171">
        <f>('Weekly Averages'!H1099/'Weekly Averages'!Y1099)*100</f>
        <v/>
      </c>
      <c r="P6" s="253" t="inlineStr">
        <is>
          <t>n/a</t>
        </is>
      </c>
      <c r="Q6" s="171">
        <f>('Weekly Averages'!E1099/'Weekly Averages'!V1099)*100</f>
        <v/>
      </c>
      <c r="R6" s="171">
        <f>('Weekly Averages'!F1099/'Weekly Averages'!W1099)*100</f>
        <v/>
      </c>
      <c r="S6" s="171">
        <f>('Weekly Averages'!G1099/'Weekly Averages'!X1099)*100</f>
        <v/>
      </c>
      <c r="T6" s="171" t="n"/>
    </row>
    <row r="7">
      <c r="A7" s="99" t="n"/>
      <c r="B7" s="99" t="n"/>
      <c r="C7" s="99" t="n"/>
      <c r="D7" s="96" t="inlineStr">
        <is>
          <t>4-yr avg</t>
        </is>
      </c>
      <c r="E7" s="99" t="n"/>
      <c r="F7" s="99" t="n"/>
      <c r="G7" s="99" t="n"/>
      <c r="H7" s="99" t="n"/>
      <c r="I7" s="99" t="n"/>
      <c r="J7" s="96" t="inlineStr">
        <is>
          <t>4-yr avg</t>
        </is>
      </c>
      <c r="L7" s="99" t="n"/>
      <c r="M7" s="96" t="inlineStr">
        <is>
          <t>4-yr avg</t>
        </is>
      </c>
      <c r="N7" s="99" t="n"/>
      <c r="O7" s="99" t="n"/>
      <c r="P7" s="99" t="n"/>
      <c r="Q7" s="99" t="n"/>
      <c r="R7" s="99" t="n"/>
      <c r="S7" s="96" t="inlineStr">
        <is>
          <t>4-yr avg</t>
        </is>
      </c>
    </row>
    <row r="8">
      <c r="A8" s="99" t="n"/>
      <c r="B8" s="99" t="n"/>
      <c r="C8" s="99" t="n"/>
      <c r="D8" s="96" t="n"/>
      <c r="E8" s="99" t="n"/>
      <c r="F8" s="99" t="n"/>
      <c r="G8" s="99" t="n"/>
      <c r="H8" s="99" t="n"/>
      <c r="I8" s="99" t="n"/>
      <c r="J8" s="96" t="n"/>
    </row>
    <row r="9">
      <c r="A9" s="99" t="n"/>
      <c r="B9" s="99" t="n"/>
      <c r="C9" s="99" t="n"/>
      <c r="D9" s="99" t="n"/>
      <c r="E9" s="99" t="n"/>
      <c r="F9" s="99" t="n"/>
      <c r="G9" s="99" t="n"/>
      <c r="H9" s="99" t="n"/>
      <c r="I9" s="99" t="n"/>
      <c r="J9" s="99" t="n"/>
    </row>
    <row r="10">
      <c r="A10" s="99" t="inlineStr">
        <is>
          <t>3rd Quarter 2014</t>
        </is>
      </c>
      <c r="B10" s="99" t="n"/>
      <c r="C10" s="99" t="n"/>
      <c r="D10" s="254">
        <f>SUM('Weekly Data'!D1076:D1088)</f>
        <v/>
      </c>
      <c r="E10" s="254">
        <f>SUM('Weekly Data'!E1076:E1088)</f>
        <v/>
      </c>
      <c r="F10" s="254">
        <f>SUM('Weekly Data'!J1076:J1088)</f>
        <v/>
      </c>
      <c r="G10" s="255" t="inlineStr">
        <is>
          <t>n/a</t>
        </is>
      </c>
      <c r="H10" s="254">
        <f>SUM('Weekly Data'!G1076:G1088)</f>
        <v/>
      </c>
      <c r="I10" s="254">
        <f>SUM('Weekly Data'!H1063:H1075)</f>
        <v/>
      </c>
      <c r="J10" s="254">
        <f>SUM('Weekly Data'!I1063:I1075)</f>
        <v/>
      </c>
    </row>
    <row r="11">
      <c r="A11" s="99" t="inlineStr">
        <is>
          <t>3rd Quarter 2013</t>
        </is>
      </c>
      <c r="B11" s="99" t="n"/>
      <c r="C11" s="99" t="n"/>
      <c r="D11" s="252">
        <f>SUM('Weekly Data'!D1024:D1036)</f>
        <v/>
      </c>
      <c r="E11" s="252">
        <f>SUM('Weekly Data'!E1024:E1036)</f>
        <v/>
      </c>
      <c r="F11" s="252">
        <f>SUM('Weekly Data'!J1024:J1036)</f>
        <v/>
      </c>
      <c r="G11" s="253" t="inlineStr">
        <is>
          <t>n/a</t>
        </is>
      </c>
      <c r="H11" s="252">
        <f>SUM('Weekly Data'!G1024:G1036)</f>
        <v/>
      </c>
      <c r="I11" s="252">
        <f>SUM('Weekly Data'!H1024:H1036)</f>
        <v/>
      </c>
      <c r="J11" s="252">
        <f>SUM('Weekly Data'!I1024:I1036)</f>
        <v/>
      </c>
    </row>
    <row r="12">
      <c r="A12" s="99" t="inlineStr">
        <is>
          <t>Change</t>
        </is>
      </c>
      <c r="B12" s="99" t="n"/>
      <c r="C12" s="99" t="n"/>
      <c r="D12" s="40">
        <f>(D10/D11)-1</f>
        <v/>
      </c>
      <c r="E12" s="40">
        <f>(E10/E11)-1</f>
        <v/>
      </c>
      <c r="F12" s="40">
        <f>(F10/F11)-1</f>
        <v/>
      </c>
      <c r="G12" s="253" t="inlineStr">
        <is>
          <t>n/a</t>
        </is>
      </c>
      <c r="H12" s="40">
        <f>(H10/H11)-1</f>
        <v/>
      </c>
      <c r="I12" s="40">
        <f>(I10/I11)-1</f>
        <v/>
      </c>
      <c r="J12" s="40">
        <f>(J10/J11)-1</f>
        <v/>
      </c>
      <c r="L12" s="145" t="n"/>
    </row>
    <row r="13"/>
    <row r="14"/>
    <row r="15"/>
    <row r="16"/>
    <row r="17"/>
    <row r="18">
      <c r="H18" s="145" t="n"/>
    </row>
  </sheetData>
  <mergeCells count="2">
    <mergeCell ref="M2:S2"/>
    <mergeCell ref="D2:J2"/>
  </mergeCells>
  <pageMargins left="0.7" right="0.7" top="0.75" bottom="0.75" header="0.3" footer="0.3"/>
  <pageSetup orientation="landscape" scale="5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"/>
  <sheetViews>
    <sheetView tabSelected="1" zoomScale="150" zoomScaleNormal="150" workbookViewId="0">
      <selection activeCell="A1" sqref="A1:H20"/>
    </sheetView>
  </sheetViews>
  <sheetFormatPr baseColWidth="8" defaultRowHeight="15"/>
  <cols>
    <col width="21.21875" customWidth="1" style="66" min="1" max="1"/>
    <col width="8.77734375" customWidth="1" style="66" min="2" max="2"/>
    <col width="7.44140625" customWidth="1" style="66" min="3" max="3"/>
    <col width="8.21875" customWidth="1" style="66" min="4" max="4"/>
    <col width="7.33203125" customWidth="1" style="66" min="5" max="5"/>
    <col width="8.33203125" customWidth="1" style="66" min="6" max="6"/>
    <col width="11.77734375" customWidth="1" style="66" min="7" max="7"/>
    <col width="10.77734375" customWidth="1" style="66" min="8" max="8"/>
    <col width="9.21875" customWidth="1" style="66" min="9" max="9"/>
    <col width="9" customWidth="1" style="66" min="10" max="10"/>
  </cols>
  <sheetData>
    <row r="1">
      <c r="A1" s="24" t="inlineStr">
        <is>
          <t>Table 3</t>
        </is>
      </c>
      <c r="B1" s="42" t="n"/>
      <c r="C1" s="42" t="n"/>
      <c r="D1" s="42" t="n"/>
      <c r="E1" s="42" t="n"/>
      <c r="F1" s="42" t="n"/>
      <c r="G1" s="42" t="n"/>
      <c r="H1" s="42" t="n"/>
      <c r="I1" s="204" t="n"/>
    </row>
    <row r="2" ht="15" customHeight="1" s="66">
      <c r="A2" s="70" t="inlineStr">
        <is>
          <t>Rail Deliveries to Port (carloads)1</t>
        </is>
      </c>
      <c r="B2" s="71" t="n"/>
      <c r="C2" s="22" t="n"/>
      <c r="D2" s="22" t="n"/>
      <c r="E2" s="22" t="n"/>
      <c r="F2" s="22" t="n"/>
      <c r="G2" s="36" t="n"/>
      <c r="H2" s="42" t="n"/>
      <c r="I2" s="204" t="n"/>
    </row>
    <row r="3">
      <c r="A3" s="73" t="n"/>
      <c r="B3" s="89" t="inlineStr">
        <is>
          <t>Mississippi</t>
        </is>
      </c>
      <c r="C3" s="74" t="n"/>
      <c r="D3" s="75" t="inlineStr">
        <is>
          <t>Pacific</t>
        </is>
      </c>
      <c r="E3" s="76" t="inlineStr">
        <is>
          <t>Atlantic &amp;</t>
        </is>
      </c>
      <c r="F3" s="196" t="n"/>
      <c r="G3" s="209" t="n"/>
      <c r="H3" s="192" t="inlineStr">
        <is>
          <t xml:space="preserve">  Cross-Border</t>
        </is>
      </c>
      <c r="I3" s="204" t="n"/>
    </row>
    <row r="4">
      <c r="A4" s="77" t="inlineStr">
        <is>
          <t>Week ending</t>
        </is>
      </c>
      <c r="B4" s="78" t="inlineStr">
        <is>
          <t xml:space="preserve"> Gulf </t>
        </is>
      </c>
      <c r="C4" s="79" t="inlineStr">
        <is>
          <t>Texas Gulf</t>
        </is>
      </c>
      <c r="D4" s="80" t="inlineStr">
        <is>
          <t>Northwest</t>
        </is>
      </c>
      <c r="E4" s="79" t="inlineStr">
        <is>
          <t>East Gulf</t>
        </is>
      </c>
      <c r="F4" s="197" t="inlineStr">
        <is>
          <t>Total</t>
        </is>
      </c>
      <c r="G4" s="210" t="inlineStr">
        <is>
          <t>Week ending</t>
        </is>
      </c>
      <c r="H4" s="79" t="inlineStr">
        <is>
          <t>Mexico3</t>
        </is>
      </c>
      <c r="I4" s="204" t="n"/>
    </row>
    <row r="5" ht="6" customHeight="1" s="66">
      <c r="A5" s="24" t="n"/>
      <c r="B5" s="28" t="n"/>
      <c r="C5" s="24" t="n"/>
      <c r="D5" s="24" t="n"/>
      <c r="E5" s="24" t="n"/>
      <c r="F5" s="193" t="n"/>
      <c r="G5" s="24" t="n"/>
      <c r="H5" s="42" t="n"/>
      <c r="I5" s="204" t="n"/>
    </row>
    <row r="6" ht="12.6" customHeight="1" s="66">
      <c r="A6" s="25" t="inlineStr">
        <is>
          <t>12/10/2014p</t>
        </is>
      </c>
      <c r="B6" s="198">
        <f>'Weekly Data'!D1099</f>
        <v/>
      </c>
      <c r="C6" s="198">
        <f>'Weekly Data'!E1099</f>
        <v/>
      </c>
      <c r="D6" s="198">
        <f>'Weekly Data'!G1099</f>
        <v/>
      </c>
      <c r="E6" s="198">
        <f>'Weekly Data'!H1099</f>
        <v/>
      </c>
      <c r="F6" s="198">
        <f>'Weekly Data'!I1099</f>
        <v/>
      </c>
      <c r="G6" s="256" t="n">
        <v>41977</v>
      </c>
      <c r="H6" s="198">
        <f>'Weekly Data'!J1099</f>
        <v/>
      </c>
      <c r="I6" s="204" t="n"/>
    </row>
    <row r="7" ht="12.6" customHeight="1" s="66">
      <c r="A7" s="25" t="inlineStr">
        <is>
          <t>12/03/2014r</t>
        </is>
      </c>
      <c r="B7" s="198">
        <f>'Weekly Data'!D1098</f>
        <v/>
      </c>
      <c r="C7" s="198">
        <f>'Weekly Data'!E1098</f>
        <v/>
      </c>
      <c r="D7" s="198">
        <f>'Weekly Data'!G1098</f>
        <v/>
      </c>
      <c r="E7" s="198">
        <f>'Weekly Data'!H1098</f>
        <v/>
      </c>
      <c r="F7" s="198">
        <f>'Weekly Data'!I1098</f>
        <v/>
      </c>
      <c r="G7" s="256" t="n">
        <v>41972</v>
      </c>
      <c r="H7" s="198">
        <f>'Weekly Data'!J1098</f>
        <v/>
      </c>
      <c r="I7" s="204" t="n"/>
    </row>
    <row r="8" ht="12.6" customHeight="1" s="66">
      <c r="A8" s="25" t="inlineStr">
        <is>
          <t>2014 YTDr</t>
        </is>
      </c>
      <c r="B8" s="198">
        <f>SUM('Weekly Data'!D1050:D1102)</f>
        <v/>
      </c>
      <c r="C8" s="198">
        <f>SUM('Weekly Data'!E1050:E1102)</f>
        <v/>
      </c>
      <c r="D8" s="198">
        <f>SUM('Weekly Data'!G1050:G1102)</f>
        <v/>
      </c>
      <c r="E8" s="198">
        <f>SUM('Weekly Data'!H1050:H1102)</f>
        <v/>
      </c>
      <c r="F8" s="198">
        <f>SUM('Weekly Data'!I1050:I1102)</f>
        <v/>
      </c>
      <c r="G8" s="227" t="inlineStr">
        <is>
          <t>2014 YTD</t>
        </is>
      </c>
      <c r="H8" s="198">
        <f>SUM('Weekly Data'!J1050:J1102)</f>
        <v/>
      </c>
      <c r="I8" s="204" t="n"/>
    </row>
    <row r="9" ht="12.6" customHeight="1" s="66">
      <c r="A9" s="25" t="inlineStr">
        <is>
          <t>2013 YTDr</t>
        </is>
      </c>
      <c r="B9" s="166">
        <f>SUM('Weekly Data'!D998:D1047)</f>
        <v/>
      </c>
      <c r="C9" s="166">
        <f>SUM('Weekly Data'!E998:E1047)</f>
        <v/>
      </c>
      <c r="D9" s="166">
        <f>SUM('Weekly Data'!G998:G1047)</f>
        <v/>
      </c>
      <c r="E9" s="166">
        <f>SUM('Weekly Data'!H998:H1047)</f>
        <v/>
      </c>
      <c r="F9" s="166">
        <f>SUM('Weekly Data'!I998:I1047)</f>
        <v/>
      </c>
      <c r="G9" s="227" t="inlineStr">
        <is>
          <t>2013 YTD</t>
        </is>
      </c>
      <c r="H9" s="223">
        <f>SUM('Weekly Data'!J998:J1047)</f>
        <v/>
      </c>
      <c r="I9" s="204" t="n"/>
    </row>
    <row r="10" ht="12.75" customHeight="1" s="66">
      <c r="A10" s="25" t="inlineStr">
        <is>
          <t>2014 YTD as % of 2013 YTD</t>
        </is>
      </c>
      <c r="B10" s="198">
        <f>B8/B9*100</f>
        <v/>
      </c>
      <c r="C10" s="175">
        <f>C8/C9*100</f>
        <v/>
      </c>
      <c r="D10" s="175">
        <f>D8/D9*100</f>
        <v/>
      </c>
      <c r="E10" s="175">
        <f>E8/E9*100</f>
        <v/>
      </c>
      <c r="F10" s="194">
        <f>F8/F9*100</f>
        <v/>
      </c>
      <c r="G10" s="24" t="inlineStr">
        <is>
          <t>% change YTD</t>
        </is>
      </c>
      <c r="H10" s="198">
        <f>H8/H9*100</f>
        <v/>
      </c>
      <c r="I10" s="205" t="n"/>
    </row>
    <row r="11" ht="13.5" customHeight="1" s="66">
      <c r="A11" s="87" t="inlineStr">
        <is>
          <t>Last 4 weeks as % of 20132</t>
        </is>
      </c>
      <c r="B11" s="166">
        <f>'Weekly Changes'!M5</f>
        <v/>
      </c>
      <c r="C11" s="37">
        <f>'Weekly Changes'!N5</f>
        <v/>
      </c>
      <c r="D11" s="37">
        <f>'Weekly Changes'!Q5</f>
        <v/>
      </c>
      <c r="E11" s="37">
        <f>'Weekly Changes'!R5</f>
        <v/>
      </c>
      <c r="F11" s="194">
        <f>'Weekly Changes'!S5</f>
        <v/>
      </c>
      <c r="G11" s="37" t="inlineStr">
        <is>
          <t>Last 4wks % 2013</t>
        </is>
      </c>
      <c r="H11" s="198">
        <f>'Weekly Changes'!O5</f>
        <v/>
      </c>
      <c r="I11" s="204" t="n"/>
    </row>
    <row r="12" ht="13.5" customHeight="1" s="66">
      <c r="A12" s="87" t="inlineStr">
        <is>
          <t>Last 4 weeks as % of 4-year avg.2</t>
        </is>
      </c>
      <c r="B12" s="166">
        <f>'Weekly Changes'!M6</f>
        <v/>
      </c>
      <c r="C12" s="88">
        <f>'Weekly Changes'!N6</f>
        <v/>
      </c>
      <c r="D12" s="88">
        <f>'Weekly Changes'!Q6</f>
        <v/>
      </c>
      <c r="E12" s="88">
        <f>'Weekly Changes'!R6</f>
        <v/>
      </c>
      <c r="F12" s="195">
        <f>'Weekly Changes'!S6</f>
        <v/>
      </c>
      <c r="G12" s="37" t="inlineStr">
        <is>
          <t>Last 4wks % 4 yr</t>
        </is>
      </c>
      <c r="H12" s="203">
        <f>'Weekly Changes'!O6</f>
        <v/>
      </c>
      <c r="I12" s="204" t="n"/>
    </row>
    <row r="13" ht="12.75" customHeight="1" s="66">
      <c r="A13" s="27" t="inlineStr">
        <is>
          <t xml:space="preserve">Total 2013 </t>
        </is>
      </c>
      <c r="B13" s="198">
        <f>SUM('Weekly Data'!D998:D1049)</f>
        <v/>
      </c>
      <c r="C13" s="198">
        <f>SUM('Weekly Data'!E998:E1049)</f>
        <v/>
      </c>
      <c r="D13" s="198">
        <f>SUM('Weekly Data'!G998:G1049)</f>
        <v/>
      </c>
      <c r="E13" s="198">
        <f>SUM('Weekly Data'!H998:H1049)</f>
        <v/>
      </c>
      <c r="F13" s="249">
        <f>SUM('Weekly Data'!I998:I1049)</f>
        <v/>
      </c>
      <c r="G13" s="27" t="inlineStr">
        <is>
          <t xml:space="preserve">Total 2013 </t>
        </is>
      </c>
      <c r="H13" s="198" t="n">
        <v>70298</v>
      </c>
      <c r="I13" s="212" t="n"/>
      <c r="J13" s="213" t="n"/>
      <c r="K13" s="214" t="n"/>
      <c r="L13" s="213" t="n"/>
    </row>
    <row r="14" ht="12.6" customHeight="1" s="66">
      <c r="A14" s="101" t="inlineStr">
        <is>
          <t xml:space="preserve">Total 2012 </t>
        </is>
      </c>
      <c r="B14" s="211">
        <f>SUM('Weekly Data'!D946:D997)</f>
        <v/>
      </c>
      <c r="C14" s="211">
        <f>SUM('Weekly Data'!E946:E997)</f>
        <v/>
      </c>
      <c r="D14" s="211">
        <f>SUM('Weekly Data'!G946:G997)</f>
        <v/>
      </c>
      <c r="E14" s="211">
        <f>SUM('Weekly Data'!H946:H997)</f>
        <v/>
      </c>
      <c r="F14" s="248">
        <f>SUM('Weekly Data'!I946:I997)</f>
        <v/>
      </c>
      <c r="G14" s="101" t="inlineStr">
        <is>
          <t xml:space="preserve">Total 2012 </t>
        </is>
      </c>
      <c r="H14" s="250" t="n">
        <v>92008</v>
      </c>
      <c r="I14" s="204" t="n"/>
      <c r="K14" s="214" t="n"/>
    </row>
    <row r="15" ht="12" customHeight="1" s="66">
      <c r="A15" s="72" t="inlineStr">
        <is>
          <t>1 Data is incomplete as it is voluntarily provided</t>
        </is>
      </c>
      <c r="B15" s="37" t="n"/>
      <c r="C15" s="37" t="n"/>
      <c r="D15" s="37" t="n"/>
      <c r="E15" s="37" t="n"/>
      <c r="F15" s="37" t="n"/>
      <c r="G15" s="24" t="n"/>
      <c r="H15" s="42" t="n"/>
      <c r="I15" s="204" t="n"/>
    </row>
    <row r="16" ht="12" customHeight="1" s="66">
      <c r="A16" s="91" t="inlineStr">
        <is>
          <t xml:space="preserve">2 Compared with same 4-weeks in 2013 and prior 4-year average.   </t>
        </is>
      </c>
      <c r="B16" s="33" t="n"/>
      <c r="C16" s="33" t="n"/>
      <c r="D16" s="33" t="n"/>
      <c r="E16" s="33" t="n"/>
      <c r="F16" s="21" t="n"/>
      <c r="G16" s="91" t="n"/>
      <c r="H16" s="42" t="n"/>
      <c r="I16" s="204" t="n"/>
    </row>
    <row r="17" ht="12" customHeight="1" s="66">
      <c r="A17" s="91" t="inlineStr">
        <is>
          <t xml:space="preserve">3 Cross- border weekly data is aproximately 15 percent below the Association of American Railroads reported weekly carloads received by Mexican railroads </t>
        </is>
      </c>
      <c r="B17" s="33" t="n"/>
      <c r="C17" s="33" t="n"/>
      <c r="D17" s="33" t="n"/>
      <c r="E17" s="33" t="n"/>
      <c r="F17" s="21" t="n"/>
      <c r="G17" s="91" t="n"/>
      <c r="H17" s="42" t="n"/>
      <c r="I17" s="204" t="n"/>
    </row>
    <row r="18" ht="12" customHeight="1" s="66">
      <c r="A18" s="91" t="inlineStr">
        <is>
          <t>to reflect switching between KCSM and FerroMex.</t>
        </is>
      </c>
      <c r="B18" s="33" t="n"/>
      <c r="C18" s="33" t="n"/>
      <c r="D18" s="33" t="n"/>
      <c r="E18" s="33" t="n"/>
      <c r="F18" s="21" t="n"/>
      <c r="G18" s="91" t="n"/>
      <c r="H18" s="42" t="n"/>
      <c r="I18" s="204" t="n"/>
    </row>
    <row r="19" ht="12" customHeight="1" s="66">
      <c r="A19" s="231" t="inlineStr">
        <is>
          <t>YTD = year-to-date; p = preliminary data; r = revised data; n/a = not available</t>
        </is>
      </c>
      <c r="B19" s="232" t="n"/>
      <c r="C19" s="232" t="n"/>
      <c r="D19" s="232" t="n"/>
      <c r="E19" s="232" t="n"/>
      <c r="F19" s="233" t="n"/>
      <c r="G19" s="234" t="n"/>
      <c r="H19" s="204" t="n"/>
      <c r="I19" s="204" t="n"/>
    </row>
    <row r="20" ht="12" customHeight="1" s="66">
      <c r="A20" s="233" t="inlineStr">
        <is>
          <t>Source:  Transportation &amp; Marketing Programs/AMS/USDA</t>
        </is>
      </c>
      <c r="B20" s="204" t="n"/>
      <c r="C20" s="204" t="n"/>
      <c r="D20" s="204" t="n"/>
      <c r="E20" s="204" t="n"/>
      <c r="F20" s="204" t="n"/>
      <c r="G20" s="204" t="n"/>
      <c r="H20" s="204" t="n"/>
      <c r="I20" s="204" t="n"/>
    </row>
    <row r="21">
      <c r="A21" s="204" t="n"/>
      <c r="B21" s="204" t="n"/>
      <c r="C21" s="204" t="n"/>
      <c r="D21" s="204" t="n"/>
      <c r="E21" s="204" t="n"/>
      <c r="F21" s="204" t="n"/>
      <c r="G21" s="204" t="n"/>
      <c r="H21" s="204" t="n"/>
      <c r="I21" s="204" t="n"/>
    </row>
    <row r="22">
      <c r="A22" s="204" t="n"/>
      <c r="B22" s="204" t="n"/>
      <c r="C22" s="204" t="n"/>
      <c r="D22" s="204" t="n"/>
      <c r="E22" s="204" t="n"/>
      <c r="F22" s="204" t="n"/>
      <c r="G22" s="204" t="n"/>
      <c r="H22" s="204" t="n"/>
      <c r="I22" s="204" t="n"/>
    </row>
    <row r="23">
      <c r="A23" s="204" t="n"/>
      <c r="B23" s="204" t="n"/>
      <c r="C23" s="204" t="n"/>
      <c r="D23" s="204" t="n"/>
      <c r="E23" s="204" t="n"/>
      <c r="F23" s="204" t="n"/>
      <c r="G23" s="204" t="n"/>
      <c r="H23" s="204" t="n"/>
      <c r="I23" s="204" t="n"/>
    </row>
    <row r="24">
      <c r="A24" s="204" t="n"/>
      <c r="B24" s="204" t="n"/>
      <c r="C24" s="204" t="n"/>
      <c r="D24" s="204" t="n"/>
      <c r="E24" s="204" t="n"/>
      <c r="F24" s="204" t="n"/>
      <c r="G24" s="204" t="n"/>
      <c r="H24" s="204" t="n"/>
      <c r="I24" s="204" t="n"/>
    </row>
    <row r="25">
      <c r="A25" s="204" t="n"/>
      <c r="B25" s="204" t="n"/>
      <c r="C25" s="204" t="n"/>
      <c r="D25" s="204" t="n"/>
      <c r="E25" s="204" t="n"/>
      <c r="F25" s="204" t="n"/>
      <c r="G25" s="204" t="n"/>
      <c r="H25" s="204" t="n"/>
      <c r="I25" s="204" t="n"/>
    </row>
    <row r="26" ht="12" customHeight="1" s="66"/>
  </sheetData>
  <pageMargins left="0.75" right="0.75" top="1" bottom="1" header="0.5" footer="0.5"/>
  <pageSetup orientation="portrait" scale="90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D78"/>
  <sheetViews>
    <sheetView workbookViewId="0">
      <selection activeCell="L10" sqref="L10"/>
    </sheetView>
  </sheetViews>
  <sheetFormatPr baseColWidth="8" defaultRowHeight="15"/>
  <cols>
    <col width="9.21875" bestFit="1" customWidth="1" style="66" min="4" max="4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>
      <c r="B24" s="145" t="inlineStr">
        <is>
          <t xml:space="preserve">Exports </t>
        </is>
      </c>
    </row>
    <row r="25">
      <c r="B25" s="145" t="n">
        <v>2009</v>
      </c>
      <c r="C25" t="n">
        <v>2010</v>
      </c>
      <c r="D25" t="n">
        <v>2011</v>
      </c>
    </row>
    <row r="26"/>
    <row r="27">
      <c r="B27" s="207" t="n">
        <v>1814.144809368305</v>
      </c>
      <c r="C27" s="208" t="n">
        <v>2185.333180800244</v>
      </c>
      <c r="D27" s="208" t="n">
        <v>1739.057414841469</v>
      </c>
    </row>
    <row r="28">
      <c r="B28" s="207" t="n">
        <v>1880.193093024384</v>
      </c>
      <c r="C28" s="208" t="n">
        <v>2427.996824538414</v>
      </c>
      <c r="D28" s="208" t="n">
        <v>2532.140663241606</v>
      </c>
    </row>
    <row r="29">
      <c r="B29" s="207" t="n">
        <v>2225.074429214247</v>
      </c>
      <c r="C29" s="208" t="n">
        <v>2537.132239255084</v>
      </c>
      <c r="D29" s="208" t="n">
        <v>2502.7315209629</v>
      </c>
    </row>
    <row r="30">
      <c r="B30" s="207" t="n">
        <v>2072.784699544481</v>
      </c>
      <c r="C30" s="208" t="n">
        <v>2733.289584069999</v>
      </c>
      <c r="D30" s="208" t="n">
        <v>2616.551434851037</v>
      </c>
    </row>
    <row r="31">
      <c r="B31" s="207" t="n">
        <v>2622.755579591073</v>
      </c>
      <c r="C31" s="208" t="n">
        <v>2362.666763733178</v>
      </c>
      <c r="D31" s="208" t="n">
        <v>2789.567499358667</v>
      </c>
    </row>
    <row r="32">
      <c r="B32" s="207" t="n">
        <v>2440.470772580097</v>
      </c>
      <c r="C32" s="208" t="n">
        <v>2144.242985211224</v>
      </c>
      <c r="D32" s="208" t="n">
        <v>2294.645811233368</v>
      </c>
    </row>
    <row r="33">
      <c r="B33" s="207" t="n">
        <v>1842.406348149843</v>
      </c>
      <c r="C33" s="208" t="n">
        <v>2810.265823574682</v>
      </c>
      <c r="D33" s="208" t="n">
        <v>3004.8830001872</v>
      </c>
    </row>
    <row r="34">
      <c r="B34" s="207" t="n">
        <v>1956.060555636444</v>
      </c>
      <c r="C34" s="208" t="n">
        <v>2691.969202182609</v>
      </c>
      <c r="D34" s="208" t="n">
        <v>2547.799363521018</v>
      </c>
    </row>
    <row r="35">
      <c r="B35" s="207" t="n">
        <v>2314.289507803454</v>
      </c>
      <c r="C35" s="208" t="n">
        <v>2498.913895071101</v>
      </c>
      <c r="D35" s="208" t="n">
        <v>2475.150695758887</v>
      </c>
    </row>
    <row r="36">
      <c r="B36" s="207" t="n">
        <v>1840.228522301031</v>
      </c>
      <c r="C36" s="208" t="n">
        <v>2116.636021382365</v>
      </c>
      <c r="D36" s="208" t="n">
        <v>2657.138895244434</v>
      </c>
    </row>
    <row r="37">
      <c r="B37" s="207" t="n">
        <v>2003.170122927803</v>
      </c>
      <c r="C37" s="208" t="n">
        <v>2599.125153399755</v>
      </c>
      <c r="D37" s="208" t="n">
        <v>2313.596452912342</v>
      </c>
    </row>
    <row r="38">
      <c r="B38" s="207" t="n">
        <v>2103.92800438186</v>
      </c>
      <c r="C38" s="208" t="n">
        <v>2252.339788256339</v>
      </c>
      <c r="D38" s="208" t="n">
        <v>2721.405939083831</v>
      </c>
    </row>
    <row r="39">
      <c r="B39" s="207" t="n">
        <v>2181.328008541853</v>
      </c>
      <c r="C39" s="208" t="n">
        <v>2143.377082596668</v>
      </c>
      <c r="D39" s="208" t="n">
        <v>2501.145176834384</v>
      </c>
    </row>
    <row r="40">
      <c r="B40" s="207" t="n">
        <v>2075.99198507949</v>
      </c>
      <c r="C40" s="208" t="n">
        <v>1853.072779083554</v>
      </c>
      <c r="D40" s="208" t="n">
        <v>2396.875012999979</v>
      </c>
    </row>
    <row r="41">
      <c r="B41" s="207" t="n">
        <v>2050.564511096782</v>
      </c>
      <c r="C41" s="208" t="n">
        <v>1966.117686211702</v>
      </c>
      <c r="D41" s="208" t="n">
        <v>2464.230297231525</v>
      </c>
    </row>
    <row r="42">
      <c r="B42" s="207" t="n">
        <v>1469.376139664843</v>
      </c>
      <c r="C42" s="208" t="n">
        <v>1504.525864758617</v>
      </c>
      <c r="D42" s="208" t="n">
        <v>2018.452967808585</v>
      </c>
    </row>
    <row r="43">
      <c r="B43" s="207" t="n">
        <v>1693.851668503997</v>
      </c>
      <c r="C43" s="208" t="n">
        <v>1611.074387614313</v>
      </c>
      <c r="D43" s="208" t="n">
        <v>2137.587758526253</v>
      </c>
    </row>
    <row r="44">
      <c r="B44" s="207" t="n">
        <v>1798.172445590754</v>
      </c>
      <c r="C44" s="208" t="n">
        <v>1818.218968182984</v>
      </c>
      <c r="D44" s="208" t="n">
        <v>1996.281035283677</v>
      </c>
    </row>
    <row r="45">
      <c r="B45" s="207" t="n">
        <v>1651.059203638607</v>
      </c>
      <c r="C45" s="208" t="n">
        <v>1600.005962657126</v>
      </c>
      <c r="D45" s="208" t="n">
        <v>1961.389923109456</v>
      </c>
    </row>
    <row r="46">
      <c r="B46" s="207" t="n">
        <v>1835.575777745422</v>
      </c>
      <c r="C46" s="208" t="n">
        <v>1852.841275453959</v>
      </c>
      <c r="D46" s="208" t="n">
        <v>2025.410279343553</v>
      </c>
    </row>
    <row r="47">
      <c r="B47" s="207" t="n">
        <v>1379.239899882827</v>
      </c>
      <c r="C47" s="208" t="n">
        <v>1748.348274642761</v>
      </c>
      <c r="D47" s="208" t="n">
        <v>1935.57543107931</v>
      </c>
    </row>
    <row r="48">
      <c r="B48" s="207" t="n">
        <v>1445.565100429172</v>
      </c>
      <c r="C48" s="208" t="n">
        <v>1486.187296766992</v>
      </c>
      <c r="D48" s="208" t="n">
        <v>1705.291580866804</v>
      </c>
    </row>
    <row r="49">
      <c r="B49" s="207" t="n">
        <v>1557.79104353433</v>
      </c>
      <c r="C49" s="208" t="n">
        <v>1611.530322884817</v>
      </c>
      <c r="D49" s="208" t="n">
        <v>1787.799363521018</v>
      </c>
    </row>
    <row r="50">
      <c r="B50" s="207" t="n">
        <v>1880.147125097933</v>
      </c>
      <c r="C50" s="208" t="n">
        <v>1377.726632970721</v>
      </c>
      <c r="D50" s="208" t="n">
        <v>1807.42676678384</v>
      </c>
    </row>
    <row r="51">
      <c r="B51" s="207" t="n">
        <v>1447.651822423751</v>
      </c>
      <c r="C51" s="208" t="n">
        <v>1635.502284529678</v>
      </c>
      <c r="D51" s="208" t="n">
        <v>1671.722237244421</v>
      </c>
    </row>
    <row r="52">
      <c r="B52" s="207" t="n">
        <v>1709.711365795148</v>
      </c>
      <c r="C52" s="208" t="n">
        <v>1634.488216818853</v>
      </c>
      <c r="D52" s="208" t="n">
        <v>1792.481644029369</v>
      </c>
    </row>
    <row r="53">
      <c r="B53" s="207" t="n">
        <v>1576.929439579563</v>
      </c>
      <c r="C53" s="208" t="n">
        <v>1568.18735223357</v>
      </c>
      <c r="D53" s="208" t="n">
        <v>1649.536160742143</v>
      </c>
    </row>
    <row r="54">
      <c r="B54" s="207" t="n">
        <v>1769.478822167218</v>
      </c>
      <c r="C54" s="208" t="n">
        <v>1956.123371535939</v>
      </c>
      <c r="D54" s="208" t="n">
        <v>1546.599274774494</v>
      </c>
    </row>
    <row r="55">
      <c r="B55" s="207" t="n">
        <v>1984.08400413226</v>
      </c>
      <c r="C55" s="208" t="n">
        <v>1725.113394485235</v>
      </c>
      <c r="D55" s="208" t="n">
        <v>1782.020716766853</v>
      </c>
    </row>
    <row r="56">
      <c r="B56" s="207" t="n">
        <v>1766.02027303423</v>
      </c>
      <c r="C56" s="208" t="n">
        <v>1815.586940394229</v>
      </c>
      <c r="D56" s="208" t="n">
        <v>1567.053407381215</v>
      </c>
    </row>
    <row r="57">
      <c r="B57" s="207" t="n">
        <v>1647.518702636743</v>
      </c>
      <c r="C57" s="208" t="n">
        <v>1745.795980059765</v>
      </c>
      <c r="D57" s="208" t="n">
        <v>1837.564393230304</v>
      </c>
    </row>
    <row r="58">
      <c r="B58" s="207" t="n">
        <v>1790.552793782197</v>
      </c>
      <c r="C58" s="208" t="n">
        <v>1891.478808300573</v>
      </c>
      <c r="D58" s="208" t="n">
        <v>1797.959592597985</v>
      </c>
    </row>
    <row r="59">
      <c r="B59" s="207" t="n">
        <v>1866.550672185591</v>
      </c>
      <c r="C59" s="208" t="n">
        <v>2134.463672858123</v>
      </c>
      <c r="D59" s="208" t="n">
        <v>1604.939229430566</v>
      </c>
    </row>
    <row r="60">
      <c r="B60" s="207" t="n">
        <v>1874.510472783244</v>
      </c>
      <c r="C60" s="208" t="n">
        <v>2345.942827824809</v>
      </c>
      <c r="D60" s="208" t="n">
        <v>1648.469815781628</v>
      </c>
    </row>
    <row r="61">
      <c r="B61" s="207" t="n">
        <v>2067.037530073285</v>
      </c>
      <c r="C61" s="208" t="n">
        <v>2077.923747322005</v>
      </c>
      <c r="D61" s="208" t="n">
        <v>1523.388383911919</v>
      </c>
    </row>
    <row r="62">
      <c r="B62" s="207" t="n">
        <v>1984.782952347276</v>
      </c>
      <c r="C62" s="208" t="n">
        <v>2179.131532056215</v>
      </c>
      <c r="D62" s="208" t="n">
        <v>1242.475126706464</v>
      </c>
    </row>
    <row r="63">
      <c r="B63" s="207" t="n">
        <v>1797.572990549882</v>
      </c>
      <c r="C63" s="208" t="n">
        <v>2176.625344066116</v>
      </c>
      <c r="D63" s="208" t="n">
        <v>1849.983984025625</v>
      </c>
    </row>
    <row r="64">
      <c r="B64" s="207" t="n">
        <v>1706.997386137516</v>
      </c>
      <c r="C64" s="208" t="n">
        <v>2146.728650567492</v>
      </c>
      <c r="D64" s="208" t="n">
        <v>1748.634898184163</v>
      </c>
    </row>
    <row r="65">
      <c r="B65" s="207" t="n">
        <v>2148.765313975498</v>
      </c>
      <c r="C65" s="208" t="n">
        <v>2475.923553188982</v>
      </c>
      <c r="D65" s="208" t="n">
        <v>1656.996415472402</v>
      </c>
    </row>
    <row r="66">
      <c r="B66" s="207" t="n">
        <v>1813.888761777981</v>
      </c>
      <c r="C66" s="208" t="n">
        <v>2838.857943160624</v>
      </c>
      <c r="D66" s="208" t="n">
        <v>1800.035151943757</v>
      </c>
    </row>
    <row r="67">
      <c r="B67" s="207" t="n">
        <v>2406.841663720005</v>
      </c>
      <c r="C67" s="208" t="n">
        <v>3106.730383898052</v>
      </c>
      <c r="D67" s="208" t="n">
        <v>2228.292600065173</v>
      </c>
    </row>
    <row r="68">
      <c r="B68" s="207" t="n">
        <v>2401.589464123524</v>
      </c>
      <c r="C68" s="208" t="n">
        <v>3210.279204886605</v>
      </c>
      <c r="D68" s="208" t="n">
        <v>2432.704065006829</v>
      </c>
    </row>
    <row r="69">
      <c r="B69" s="207" t="n">
        <v>2789.216742586545</v>
      </c>
      <c r="C69" s="208" t="n">
        <v>3207.140420575327</v>
      </c>
      <c r="D69" s="208" t="n">
        <v>2712.07146868565</v>
      </c>
    </row>
    <row r="70">
      <c r="B70" s="207" t="n">
        <v>2899.303617114213</v>
      </c>
      <c r="C70" s="208" t="n">
        <v>3000.146847765043</v>
      </c>
      <c r="D70" s="208" t="n">
        <v>2332.766603573434</v>
      </c>
    </row>
    <row r="71">
      <c r="B71" s="207" t="n">
        <v>2775.013138645645</v>
      </c>
      <c r="C71" s="208" t="n">
        <v>3269.021708231933</v>
      </c>
      <c r="D71" s="208" t="n">
        <v>2783.996228272701</v>
      </c>
    </row>
    <row r="72">
      <c r="B72" s="207" t="n">
        <v>3389.509883450853</v>
      </c>
      <c r="C72" s="208" t="n">
        <v>2913.902281756349</v>
      </c>
      <c r="D72" s="208" t="n">
        <v>2394.740797748057</v>
      </c>
    </row>
    <row r="73">
      <c r="B73" s="207" t="n">
        <v>2508.3852292503</v>
      </c>
      <c r="C73" s="208" t="n">
        <v>3115.600668372264</v>
      </c>
      <c r="D73" s="208" t="n">
        <v>2507.101663304005</v>
      </c>
    </row>
    <row r="74">
      <c r="B74" s="207" t="n">
        <v>2767.049316721093</v>
      </c>
      <c r="C74" s="208" t="n">
        <v>2594.997608003827</v>
      </c>
      <c r="D74" s="208" t="n">
        <v>2261.651725357239</v>
      </c>
    </row>
    <row r="75">
      <c r="B75" s="207" t="n">
        <v>2788.976849637041</v>
      </c>
      <c r="C75" s="208" t="n">
        <v>2706.447019018103</v>
      </c>
      <c r="D75" s="208" t="n">
        <v>2214.891042840998</v>
      </c>
    </row>
    <row r="76">
      <c r="B76" s="207" t="n">
        <v>1717.616809146439</v>
      </c>
      <c r="C76" s="208" t="n">
        <v>3015.391906039617</v>
      </c>
      <c r="D76" s="208" t="n">
        <v>2406.711039929003</v>
      </c>
    </row>
    <row r="77">
      <c r="B77" s="207" t="n">
        <v>2771.89064764163</v>
      </c>
      <c r="C77" s="208" t="n">
        <v>2650.24176494651</v>
      </c>
      <c r="D77" s="208" t="n">
        <v>2560.000970665114</v>
      </c>
    </row>
    <row r="78">
      <c r="B78" s="207" t="n">
        <v>2039.666299200588</v>
      </c>
      <c r="C78" s="208" t="n">
        <v>1613.586330261871</v>
      </c>
      <c r="D78" s="208" t="n">
        <v>1881.752674529054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Johnn</dc:creator>
  <dcterms:created xsi:type="dcterms:W3CDTF">2003-12-04T20:28:17Z</dcterms:created>
  <dcterms:modified xsi:type="dcterms:W3CDTF">2025-09-29T21:26:59Z</dcterms:modified>
  <cp:lastModifiedBy>mabrown</cp:lastModifiedBy>
  <cp:lastPrinted>2014-04-15T13:31:18Z</cp:lastPrinted>
</cp:coreProperties>
</file>