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20" windowWidth="29040" windowHeight="15840" tabRatio="600" firstSheet="0" activeTab="0" autoFilterDateGrouping="1"/>
  </bookViews>
  <sheets>
    <sheet name="Loan Schedule" sheetId="1" state="visible" r:id="rId1"/>
  </sheets>
  <definedNames>
    <definedName name="ActualNumberOfPayments" localSheetId="0">IFERROR(IF('Loan Schedule'!LoanIsGood,IF('Loan Schedule'!PaymentsPerYear=1,1,MATCH(0.01,'Loan Schedule'!End_Bal,-1)+1)),"")</definedName>
    <definedName name="ColumnTitle1" localSheetId="0">PaymentSchedule3[[#Headers],[Payment Number]]</definedName>
    <definedName name="End_Bal" localSheetId="0">PaymentSchedule3[Ending
Balance]</definedName>
    <definedName name="ExtraPayments" localSheetId="0">'Loan Schedule'!$E$11</definedName>
    <definedName name="InterestRate" localSheetId="0">'Loan Schedule'!$E$6</definedName>
    <definedName name="LastCol" localSheetId="0">MATCH(REPT("z",255),'Loan Schedule'!$13:$13)</definedName>
    <definedName name="LastRow" localSheetId="0">MATCH(9.99E+307,'Loan Schedule'!$B:$B)</definedName>
    <definedName name="LenderName" localSheetId="0">'Loan Schedule'!$H$11:$I$11</definedName>
    <definedName name="LoanAmount" localSheetId="0">'Loan Schedule'!$E$5</definedName>
    <definedName name="LoanIsGood" localSheetId="0">('Loan Schedule'!$E$5*'Loan Schedule'!$E$6*'Loan Schedule'!$E$7*'Loan Schedule'!$E$9)&gt;0</definedName>
    <definedName name="LoanPeriod" localSheetId="0">'Loan Schedule'!$E$7</definedName>
    <definedName name="LoanStartDate" localSheetId="0">'Loan Schedule'!$E$9</definedName>
    <definedName name="PaymentsPerYear" localSheetId="0">'Loan Schedule'!$E$8</definedName>
    <definedName name="PrintArea_SET" localSheetId="0">OFFSET('Loan Schedule'!A1,'Loan Schedule'!LastRow,'Loan Schedule'!LastCol)</definedName>
    <definedName name="RowTitleRegion1..E9" localSheetId="0">'Loan Schedule'!$B$5:$D$5</definedName>
    <definedName name="RowTitleRegion2..I7" localSheetId="0">'Loan Schedule'!$G$5:$H$5</definedName>
    <definedName name="RowTitleRegion3..E9" localSheetId="0">'Loan Schedule'!$B$11</definedName>
    <definedName name="RowTitleRegion4..H9" localSheetId="0">'Loan Schedule'!$G$11</definedName>
    <definedName name="ScheduledNumberOfPayments" localSheetId="0">'Loan Schedule'!$I$6</definedName>
    <definedName name="ScheduledPayment" localSheetId="0">'Loan Schedule'!$I$5</definedName>
    <definedName name="TotalEarlyPayments" localSheetId="0">SUM(PaymentSchedule3[Extra
Payment])</definedName>
    <definedName name="TotalInterest" localSheetId="0">SUM(PaymentSchedule3[Interest])</definedName>
    <definedName name="_xlnm.Print_Titles" localSheetId="0">'Loan Schedule'!$13:$13</definedName>
    <definedName name="_xlnm.Print_Area" localSheetId="0">'Loan Schedule'!$G$17</definedName>
  </definedNames>
  <calcPr calcId="191029" fullCalcOnLoad="1"/>
</workbook>
</file>

<file path=xl/styles.xml><?xml version="1.0" encoding="utf-8"?>
<styleSheet xmlns="http://schemas.openxmlformats.org/spreadsheetml/2006/main">
  <numFmts count="5">
    <numFmt numFmtId="164" formatCode="dd/mm/yyyy;@"/>
    <numFmt numFmtId="165" formatCode="[$£-809]#,##0.00"/>
    <numFmt numFmtId="166" formatCode="&quot;£&quot;#,##0.00"/>
    <numFmt numFmtId="167" formatCode="_-&quot;£&quot;* #,##0.00_-;\-&quot;£&quot;* #,##0.00_-;_-&quot;£&quot;* &quot;-&quot;??_-;_-@_-"/>
    <numFmt numFmtId="168" formatCode="_-&quot;£&quot;* #,##0_-;\-&quot;£&quot;* #,##0_-;_-&quot;£&quot;* &quot;-&quot;_-;_-@_-"/>
  </numFmts>
  <fonts count="35">
    <font>
      <name val="Calibri"/>
      <family val="2"/>
      <sz val="11"/>
      <scheme val="minor"/>
    </font>
    <font>
      <name val="Calibri"/>
      <family val="2"/>
      <color theme="1"/>
      <sz val="11"/>
      <scheme val="minor"/>
    </font>
    <font>
      <name val="Calibri"/>
      <family val="2"/>
      <b val="1"/>
      <color theme="3"/>
      <sz val="11"/>
      <scheme val="minor"/>
    </font>
    <font>
      <name val="Calibri"/>
      <family val="2"/>
      <color theme="1" tint="0.249946592608417"/>
      <sz val="11"/>
      <scheme val="minor"/>
    </font>
    <font>
      <name val="Calibri"/>
      <family val="2"/>
      <i val="1"/>
      <color theme="1" tint="0.3499862666707358"/>
      <sz val="11"/>
      <scheme val="minor"/>
    </font>
    <font>
      <name val="Calibri"/>
      <family val="2"/>
      <sz val="11"/>
      <scheme val="minor"/>
    </font>
    <font>
      <name val="Calibri"/>
      <family val="2"/>
      <b val="1"/>
      <color theme="0"/>
      <sz val="11"/>
      <scheme val="minor"/>
    </font>
    <font>
      <name val="Calibri"/>
      <family val="2"/>
      <b val="1"/>
      <color theme="1" tint="0.249946592608417"/>
      <sz val="16"/>
    </font>
    <font>
      <name val="Calibri"/>
      <family val="2"/>
      <sz val="11"/>
    </font>
    <font>
      <name val="Calibri"/>
      <family val="2"/>
      <color theme="1" tint="0.249946592608417"/>
      <sz val="11"/>
    </font>
    <font>
      <name val="Calibri"/>
      <family val="2"/>
      <b val="1"/>
      <color rgb="FF0070C0"/>
      <sz val="16"/>
    </font>
    <font>
      <name val="Calibri"/>
      <family val="2"/>
      <b val="1"/>
      <color theme="1" tint="0.249946592608417"/>
      <sz val="14"/>
    </font>
    <font>
      <name val="Calibri"/>
      <family val="2"/>
      <b val="1"/>
      <color theme="3"/>
      <sz val="12"/>
    </font>
    <font>
      <name val="Calibri"/>
      <family val="2"/>
      <i val="1"/>
      <color theme="1"/>
      <sz val="11"/>
    </font>
    <font>
      <name val="Calibri"/>
      <family val="2"/>
      <b val="1"/>
      <color rgb="FF376B36"/>
      <sz val="40"/>
    </font>
    <font>
      <name val="Calibri"/>
      <family val="2"/>
      <b val="1"/>
      <color theme="4" tint="-0.499984740745262"/>
      <sz val="20"/>
    </font>
    <font>
      <name val="Calibri"/>
      <family val="2"/>
      <b val="1"/>
      <color theme="1" tint="0.249977111117893"/>
      <sz val="12"/>
    </font>
    <font>
      <name val="Calibri"/>
      <family val="2"/>
      <sz val="12"/>
      <scheme val="minor"/>
    </font>
    <font>
      <name val="Calibri"/>
      <family val="2"/>
      <b val="1"/>
      <color theme="4" tint="-0.499984740745262"/>
      <sz val="20"/>
      <scheme val="major"/>
    </font>
    <font>
      <name val="Calibri"/>
      <family val="2"/>
      <b val="1"/>
      <color rgb="FF376B36"/>
      <sz val="40"/>
      <scheme val="major"/>
    </font>
    <font>
      <name val="Calibri"/>
      <family val="2"/>
      <color theme="1"/>
      <sz val="12"/>
      <scheme val="minor"/>
    </font>
    <font>
      <name val="Calibri"/>
      <family val="2"/>
      <color theme="1" tint="0.249946592608417"/>
      <sz val="12"/>
      <scheme val="minor"/>
    </font>
    <font>
      <name val="Calibri"/>
      <family val="2"/>
      <i val="1"/>
      <color theme="1"/>
      <sz val="11"/>
      <scheme val="minor"/>
    </font>
    <font>
      <name val="Calibri"/>
      <family val="2"/>
      <b val="1"/>
      <color rgb="FF376B36"/>
      <sz val="14"/>
      <scheme val="minor"/>
    </font>
    <font>
      <name val="Calibri"/>
      <family val="2"/>
      <b val="1"/>
      <color theme="1" tint="0.3499862666707358"/>
      <sz val="14"/>
      <scheme val="minor"/>
    </font>
    <font>
      <name val="Calibri"/>
      <family val="2"/>
      <color theme="3"/>
      <sz val="18"/>
      <scheme val="major"/>
    </font>
    <font>
      <name val="Calibri"/>
      <family val="2"/>
      <color rgb="FF006100"/>
      <sz val="11"/>
      <scheme val="minor"/>
    </font>
    <font>
      <name val="Calibri"/>
      <family val="2"/>
      <color rgb="FF9C0006"/>
      <sz val="11"/>
      <scheme val="minor"/>
    </font>
    <font>
      <name val="Calibri"/>
      <family val="2"/>
      <color rgb="FF9C5700"/>
      <sz val="11"/>
      <scheme val="minor"/>
    </font>
    <font>
      <name val="Calibri"/>
      <family val="2"/>
      <b val="1"/>
      <color rgb="FF3F3F3F"/>
      <sz val="11"/>
      <scheme val="minor"/>
    </font>
    <font>
      <name val="Calibri"/>
      <family val="2"/>
      <b val="1"/>
      <color rgb="FFFA7D00"/>
      <sz val="11"/>
      <scheme val="minor"/>
    </font>
    <font>
      <name val="Calibri"/>
      <family val="2"/>
      <color rgb="FFFA7D00"/>
      <sz val="11"/>
      <scheme val="minor"/>
    </font>
    <font>
      <name val="Calibri"/>
      <family val="2"/>
      <color rgb="FFFF0000"/>
      <sz val="11"/>
      <scheme val="minor"/>
    </font>
    <font>
      <name val="Calibri"/>
      <family val="2"/>
      <b val="1"/>
      <color theme="1"/>
      <sz val="11"/>
      <scheme val="minor"/>
    </font>
    <font>
      <name val="Calibri"/>
      <family val="2"/>
      <color theme="0"/>
      <sz val="11"/>
      <scheme val="minor"/>
    </font>
  </fonts>
  <fills count="36">
    <fill>
      <patternFill/>
    </fill>
    <fill>
      <patternFill patternType="gray125"/>
    </fill>
    <fill>
      <patternFill patternType="solid">
        <fgColor theme="0" tint="-0.1499679555650502"/>
        <bgColor indexed="64"/>
      </patternFill>
    </fill>
    <fill>
      <patternFill patternType="solid">
        <fgColor theme="4" tint="0.7999816888943144"/>
        <bgColor indexed="65"/>
      </patternFill>
    </fill>
    <fill>
      <patternFill patternType="solid">
        <fgColor theme="4" tint="-0.499984740745262"/>
        <bgColor indexed="64"/>
      </patternFill>
    </fill>
    <fill>
      <patternFill patternType="solid">
        <fgColor theme="0"/>
        <bgColor indexed="64"/>
      </patternFill>
    </fill>
    <fill>
      <patternFill patternType="solid">
        <fgColor rgb="FF0070C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
        <bgColor indexed="65"/>
      </patternFill>
    </fill>
    <fill>
      <patternFill patternType="solid">
        <fgColor theme="4" tint="0.3999755851924192"/>
        <bgColor indexed="65"/>
      </patternFill>
    </fill>
    <fill>
      <patternFill patternType="solid">
        <fgColor theme="5"/>
      </patternFill>
    </fill>
    <fill>
      <patternFill patternType="solid">
        <fgColor theme="5" tint="0.7999816888943144"/>
        <bgColor indexed="65"/>
      </patternFill>
    </fill>
    <fill>
      <patternFill patternType="solid">
        <fgColor theme="5" tint="0.5999938962981048"/>
        <bgColor indexed="65"/>
      </patternFill>
    </fill>
    <fill>
      <patternFill patternType="solid">
        <fgColor theme="5" tint="0.3999755851924192"/>
        <bgColor indexed="65"/>
      </patternFill>
    </fill>
    <fill>
      <patternFill patternType="solid">
        <fgColor theme="6"/>
      </patternFill>
    </fill>
    <fill>
      <patternFill patternType="solid">
        <fgColor theme="6" tint="0.7999816888943144"/>
        <bgColor indexed="65"/>
      </patternFill>
    </fill>
    <fill>
      <patternFill patternType="solid">
        <fgColor theme="6" tint="0.5999938962981048"/>
        <bgColor indexed="65"/>
      </patternFill>
    </fill>
    <fill>
      <patternFill patternType="solid">
        <fgColor theme="6" tint="0.3999755851924192"/>
        <bgColor indexed="65"/>
      </patternFill>
    </fill>
    <fill>
      <patternFill patternType="solid">
        <fgColor theme="7"/>
      </patternFill>
    </fill>
    <fill>
      <patternFill patternType="solid">
        <fgColor theme="7" tint="0.7999816888943144"/>
        <bgColor indexed="65"/>
      </patternFill>
    </fill>
    <fill>
      <patternFill patternType="solid">
        <fgColor theme="7" tint="0.5999938962981048"/>
        <bgColor indexed="65"/>
      </patternFill>
    </fill>
    <fill>
      <patternFill patternType="solid">
        <fgColor theme="7" tint="0.3999755851924192"/>
        <bgColor indexed="65"/>
      </patternFill>
    </fill>
    <fill>
      <patternFill patternType="solid">
        <fgColor theme="8"/>
      </patternFill>
    </fill>
    <fill>
      <patternFill patternType="solid">
        <fgColor theme="8" tint="0.7999816888943144"/>
        <bgColor indexed="65"/>
      </patternFill>
    </fill>
    <fill>
      <patternFill patternType="solid">
        <fgColor theme="8" tint="0.5999938962981048"/>
        <bgColor indexed="65"/>
      </patternFill>
    </fill>
    <fill>
      <patternFill patternType="solid">
        <fgColor theme="8" tint="0.3999755851924192"/>
        <bgColor indexed="65"/>
      </patternFill>
    </fill>
    <fill>
      <patternFill patternType="solid">
        <fgColor theme="9"/>
      </patternFill>
    </fill>
    <fill>
      <patternFill patternType="solid">
        <fgColor theme="9" tint="0.7999816888943144"/>
        <bgColor indexed="65"/>
      </patternFill>
    </fill>
    <fill>
      <patternFill patternType="solid">
        <fgColor theme="9" tint="0.5999938962981048"/>
        <bgColor indexed="65"/>
      </patternFill>
    </fill>
    <fill>
      <patternFill patternType="solid">
        <fgColor theme="9" tint="0.3999755851924192"/>
        <bgColor indexed="65"/>
      </patternFill>
    </fill>
  </fills>
  <borders count="28">
    <border>
      <left/>
      <right/>
      <top/>
      <bottom/>
      <diagonal/>
    </border>
    <border>
      <left/>
      <right/>
      <top/>
      <bottom style="thick">
        <color theme="4" tint="-0.499984740745262"/>
      </bottom>
      <diagonal/>
    </border>
    <border>
      <left/>
      <right/>
      <top/>
      <bottom style="medium">
        <color theme="4" tint="-0.499984740745262"/>
      </bottom>
      <diagonal/>
    </border>
    <border>
      <left/>
      <right/>
      <top style="thin">
        <color theme="4" tint="-0.499984740745262"/>
      </top>
      <bottom style="thin">
        <color theme="4" tint="-0.499984740745262"/>
      </bottom>
      <diagonal/>
    </border>
    <border>
      <left/>
      <right/>
      <top style="thin">
        <color theme="1" tint="0.499984740745262"/>
      </top>
      <bottom style="thin">
        <color theme="1" tint="0.499984740745262"/>
      </bottom>
      <diagonal/>
    </border>
    <border>
      <left/>
      <right/>
      <top style="thin">
        <color theme="2" tint="-0.09997863704336681"/>
      </top>
      <bottom style="thin">
        <color theme="2" tint="-0.09997863704336681"/>
      </bottom>
      <diagonal/>
    </border>
    <border>
      <left/>
      <right/>
      <top style="thin">
        <color rgb="FF376B36"/>
      </top>
      <bottom style="thin">
        <color theme="2" tint="-0.09997863704336681"/>
      </bottom>
      <diagonal/>
    </border>
    <border>
      <left/>
      <right style="thin">
        <color theme="0"/>
      </right>
      <top/>
      <bottom/>
      <diagonal/>
    </border>
    <border>
      <left/>
      <right/>
      <top style="thin">
        <color theme="4" tint="-0.499984740745262"/>
      </top>
      <bottom style="thin">
        <color theme="2" tint="-0.09997863704336681"/>
      </bottom>
      <diagonal/>
    </border>
    <border>
      <left/>
      <right/>
      <top style="thin">
        <color theme="2" tint="-0.09997863704336681"/>
      </top>
      <bottom style="thin">
        <color theme="0" tint="-0.1499984740745262"/>
      </bottom>
      <diagonal/>
    </border>
    <border>
      <left/>
      <right style="thin">
        <color theme="0" tint="-0.1499984740745262"/>
      </right>
      <top style="thin">
        <color rgb="FF376B36"/>
      </top>
      <bottom style="thin">
        <color theme="2" tint="-0.09997863704336681"/>
      </bottom>
      <diagonal/>
    </border>
    <border>
      <left/>
      <right style="thin">
        <color theme="0" tint="-0.1499984740745262"/>
      </right>
      <top style="thin">
        <color theme="2" tint="-0.09997863704336681"/>
      </top>
      <bottom style="thin">
        <color theme="2" tint="-0.09997863704336681"/>
      </bottom>
      <diagonal/>
    </border>
    <border>
      <left/>
      <right style="thin">
        <color theme="0" tint="-0.1499984740745262"/>
      </right>
      <top style="thin">
        <color theme="2" tint="-0.09997863704336681"/>
      </top>
      <bottom style="thin">
        <color theme="0" tint="-0.1499984740745262"/>
      </bottom>
      <diagonal/>
    </border>
    <border>
      <left/>
      <right/>
      <top/>
      <bottom style="thin">
        <color theme="0" tint="-0.1499984740745262"/>
      </bottom>
      <diagonal/>
    </border>
    <border>
      <left/>
      <right style="thin">
        <color theme="0" tint="-0.1499984740745262"/>
      </right>
      <top/>
      <bottom style="thin">
        <color theme="0" tint="-0.1499984740745262"/>
      </bottom>
      <diagonal/>
    </border>
    <border>
      <left/>
      <right/>
      <top/>
      <bottom style="thin">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376B36"/>
      </top>
      <bottom/>
      <diagonal/>
    </border>
    <border>
      <left/>
      <right style="thin">
        <color theme="0" tint="-0.1499984740745262"/>
      </right>
      <top style="thin">
        <color rgb="FF376B36"/>
      </top>
      <bottom/>
      <diagonal/>
    </border>
    <border>
      <left/>
      <right/>
      <top style="thin">
        <color theme="4" tint="-0.499984740745262"/>
      </top>
      <bottom/>
      <diagonal/>
    </border>
    <border>
      <left/>
      <right/>
      <top style="thin">
        <color theme="2" tint="-0.09997863704336681"/>
      </top>
      <bottom/>
      <diagonal/>
    </border>
    <border>
      <left/>
      <right style="thin">
        <color theme="0" tint="-0.1499984740745262"/>
      </right>
      <top style="thin">
        <color theme="2" tint="-0.09997863704336681"/>
      </top>
      <bottom/>
      <diagonal/>
    </border>
    <border>
      <left/>
      <right style="thin">
        <color theme="0" tint="-0.1499984740745262"/>
      </right>
      <top/>
      <bottom/>
      <diagonal/>
    </border>
  </borders>
  <cellStyleXfs count="55">
    <xf numFmtId="0" fontId="5" fillId="0" borderId="0"/>
    <xf numFmtId="0" fontId="7" fillId="0" borderId="1" applyAlignment="1">
      <alignment vertical="center"/>
    </xf>
    <xf numFmtId="0" fontId="11" fillId="0" borderId="2" applyAlignment="1">
      <alignment vertical="center"/>
    </xf>
    <xf numFmtId="0" fontId="2" fillId="0" borderId="3" applyAlignment="1">
      <alignment vertical="center"/>
    </xf>
    <xf numFmtId="0" fontId="3" fillId="2" borderId="4" applyAlignment="1">
      <alignment horizontal="right"/>
    </xf>
    <xf numFmtId="0" fontId="4" fillId="0" borderId="4" applyAlignment="1">
      <alignment vertical="center"/>
    </xf>
    <xf numFmtId="10" fontId="5" fillId="0" borderId="0"/>
    <xf numFmtId="165" fontId="3" fillId="2" borderId="0"/>
    <xf numFmtId="0" fontId="3" fillId="3" borderId="0" applyAlignment="1">
      <alignment horizontal="center" vertical="center" wrapText="1"/>
    </xf>
    <xf numFmtId="0" fontId="6" fillId="4" borderId="0" applyAlignment="1">
      <alignment vertical="center" wrapText="1"/>
    </xf>
    <xf numFmtId="1" fontId="3" fillId="3" borderId="0"/>
    <xf numFmtId="164" fontId="3" fillId="0" borderId="0"/>
    <xf numFmtId="165" fontId="3" fillId="2" borderId="0" applyAlignment="1">
      <alignment horizontal="right" indent="2"/>
    </xf>
    <xf numFmtId="0" fontId="10" fillId="6" borderId="0" applyAlignment="1">
      <alignment horizontal="left" vertical="center" wrapText="1" indent="1"/>
    </xf>
    <xf numFmtId="0" fontId="12" fillId="0" borderId="5" applyAlignment="1">
      <alignment vertical="center"/>
    </xf>
    <xf numFmtId="0" fontId="16" fillId="5" borderId="0" applyAlignment="1">
      <alignment horizontal="center" vertical="center" wrapText="1"/>
    </xf>
    <xf numFmtId="43" fontId="5" fillId="0" borderId="0"/>
    <xf numFmtId="41" fontId="5" fillId="0" borderId="0"/>
    <xf numFmtId="167" fontId="5" fillId="0" borderId="0"/>
    <xf numFmtId="168" fontId="5" fillId="0" borderId="0"/>
    <xf numFmtId="0" fontId="25" fillId="0" borderId="0"/>
    <xf numFmtId="0" fontId="26" fillId="7" borderId="0"/>
    <xf numFmtId="0" fontId="27" fillId="8" borderId="0"/>
    <xf numFmtId="0" fontId="28" fillId="9" borderId="0"/>
    <xf numFmtId="0" fontId="29" fillId="10" borderId="16"/>
    <xf numFmtId="0" fontId="30" fillId="10" borderId="17"/>
    <xf numFmtId="0" fontId="31" fillId="0" borderId="18"/>
    <xf numFmtId="0" fontId="6" fillId="11" borderId="19"/>
    <xf numFmtId="0" fontId="32" fillId="0" borderId="0"/>
    <xf numFmtId="0" fontId="5" fillId="12" borderId="20"/>
    <xf numFmtId="0" fontId="33" fillId="0" borderId="21"/>
    <xf numFmtId="0" fontId="34" fillId="13" borderId="0"/>
    <xf numFmtId="0" fontId="1" fillId="3" borderId="0"/>
    <xf numFmtId="0" fontId="1" fillId="14" borderId="0"/>
    <xf numFmtId="0" fontId="1" fillId="15" borderId="0"/>
    <xf numFmtId="0" fontId="34" fillId="16" borderId="0"/>
    <xf numFmtId="0" fontId="1" fillId="17" borderId="0"/>
    <xf numFmtId="0" fontId="1" fillId="18" borderId="0"/>
    <xf numFmtId="0" fontId="1" fillId="19" borderId="0"/>
    <xf numFmtId="0" fontId="34" fillId="20" borderId="0"/>
    <xf numFmtId="0" fontId="1" fillId="21" borderId="0"/>
    <xf numFmtId="0" fontId="1" fillId="22" borderId="0"/>
    <xf numFmtId="0" fontId="1" fillId="23" borderId="0"/>
    <xf numFmtId="0" fontId="34" fillId="24" borderId="0"/>
    <xf numFmtId="0" fontId="1" fillId="25" borderId="0"/>
    <xf numFmtId="0" fontId="1" fillId="26" borderId="0"/>
    <xf numFmtId="0" fontId="1" fillId="27" borderId="0"/>
    <xf numFmtId="0" fontId="34" fillId="28" borderId="0"/>
    <xf numFmtId="0" fontId="1" fillId="29" borderId="0"/>
    <xf numFmtId="0" fontId="1" fillId="30" borderId="0"/>
    <xf numFmtId="0" fontId="1" fillId="31" borderId="0"/>
    <xf numFmtId="0" fontId="34" fillId="32" borderId="0"/>
    <xf numFmtId="0" fontId="1" fillId="33" borderId="0"/>
    <xf numFmtId="0" fontId="1" fillId="34" borderId="0"/>
    <xf numFmtId="0" fontId="1" fillId="35" borderId="0"/>
  </cellStyleXfs>
  <cellXfs count="59">
    <xf numFmtId="0" fontId="0" fillId="0" borderId="0" pivotButton="0" quotePrefix="0" xfId="0"/>
    <xf numFmtId="0" fontId="8" fillId="0" borderId="0" pivotButton="0" quotePrefix="0" xfId="0"/>
    <xf numFmtId="0" fontId="11" fillId="0" borderId="0" applyAlignment="1" pivotButton="0" quotePrefix="0" xfId="2">
      <alignment vertical="center"/>
    </xf>
    <xf numFmtId="0" fontId="11" fillId="0" borderId="0" applyAlignment="1" pivotButton="0" quotePrefix="0" xfId="2">
      <alignment vertical="center"/>
    </xf>
    <xf numFmtId="0" fontId="14" fillId="0" borderId="0" applyAlignment="1" pivotButton="0" quotePrefix="0" xfId="13">
      <alignment vertical="center" wrapText="1"/>
    </xf>
    <xf numFmtId="0" fontId="13" fillId="0" borderId="0" applyAlignment="1" pivotButton="0" quotePrefix="0" xfId="5">
      <alignment vertical="center"/>
    </xf>
    <xf numFmtId="164" fontId="9" fillId="0" borderId="0" applyAlignment="1" pivotButton="0" quotePrefix="0" xfId="11">
      <alignment horizontal="right" indent="1"/>
    </xf>
    <xf numFmtId="164" fontId="17" fillId="0" borderId="0" applyAlignment="1" pivotButton="0" quotePrefix="0" xfId="11">
      <alignment horizontal="center" vertical="center"/>
    </xf>
    <xf numFmtId="0" fontId="17" fillId="0" borderId="0" pivotButton="0" quotePrefix="0" xfId="0"/>
    <xf numFmtId="0" fontId="15" fillId="0" borderId="15" applyAlignment="1" pivotButton="0" quotePrefix="0" xfId="2">
      <alignment horizontal="left" vertical="center" indent="1"/>
    </xf>
    <xf numFmtId="0" fontId="11" fillId="0" borderId="15" applyAlignment="1" pivotButton="0" quotePrefix="0" xfId="2">
      <alignment horizontal="left" vertical="center" indent="1"/>
    </xf>
    <xf numFmtId="0" fontId="0" fillId="0" borderId="15" applyAlignment="1" pivotButton="0" quotePrefix="0" xfId="0">
      <alignment vertical="center"/>
    </xf>
    <xf numFmtId="0" fontId="18" fillId="0" borderId="15" applyAlignment="1" pivotButton="0" quotePrefix="0" xfId="2">
      <alignment horizontal="left" vertical="center" indent="1"/>
    </xf>
    <xf numFmtId="0" fontId="18" fillId="0" borderId="0" applyAlignment="1" pivotButton="0" quotePrefix="0" xfId="2">
      <alignment vertical="center"/>
    </xf>
    <xf numFmtId="165" fontId="21" fillId="0" borderId="6" applyAlignment="1" pivotButton="0" quotePrefix="0" xfId="7">
      <alignment horizontal="right" vertical="center" indent="1"/>
    </xf>
    <xf numFmtId="10" fontId="21" fillId="0" borderId="5" applyAlignment="1" pivotButton="0" quotePrefix="0" xfId="6">
      <alignment horizontal="right" vertical="center" indent="1"/>
    </xf>
    <xf numFmtId="1" fontId="21" fillId="0" borderId="5" applyAlignment="1" pivotButton="0" quotePrefix="0" xfId="10">
      <alignment horizontal="right" vertical="center" indent="1"/>
    </xf>
    <xf numFmtId="0" fontId="20" fillId="0" borderId="14" applyAlignment="1" pivotButton="0" quotePrefix="0" xfId="5">
      <alignment vertical="center"/>
    </xf>
    <xf numFmtId="164" fontId="21" fillId="0" borderId="9" applyAlignment="1" pivotButton="0" quotePrefix="0" xfId="11">
      <alignment horizontal="right" vertical="center" indent="1"/>
    </xf>
    <xf numFmtId="0" fontId="22" fillId="0" borderId="0" applyAlignment="1" pivotButton="0" quotePrefix="0" xfId="5">
      <alignment vertical="center"/>
    </xf>
    <xf numFmtId="165" fontId="20" fillId="0" borderId="0" applyAlignment="1" pivotButton="0" quotePrefix="0" xfId="7">
      <alignment horizontal="right" vertical="center" indent="1"/>
    </xf>
    <xf numFmtId="0" fontId="0" fillId="0" borderId="7" pivotButton="0" quotePrefix="0" xfId="0"/>
    <xf numFmtId="0" fontId="24" fillId="0" borderId="0" applyAlignment="1" pivotButton="0" quotePrefix="0" xfId="15">
      <alignment horizontal="center" vertical="center" wrapText="1"/>
    </xf>
    <xf numFmtId="1" fontId="17" fillId="0" borderId="0" applyAlignment="1" pivotButton="0" quotePrefix="0" xfId="10">
      <alignment horizontal="center" vertical="center"/>
    </xf>
    <xf numFmtId="165" fontId="17" fillId="0" borderId="0" applyAlignment="1" pivotButton="0" quotePrefix="0" xfId="12">
      <alignment horizontal="right" vertical="center" indent="2"/>
    </xf>
    <xf numFmtId="0" fontId="20" fillId="0" borderId="13" applyAlignment="1" pivotButton="0" quotePrefix="0" xfId="5">
      <alignment horizontal="left" vertical="center" indent="1"/>
    </xf>
    <xf numFmtId="0" fontId="23" fillId="0" borderId="0" applyAlignment="1" pivotButton="0" quotePrefix="0" xfId="5">
      <alignment horizontal="left" vertical="center" indent="1"/>
    </xf>
    <xf numFmtId="0" fontId="20" fillId="0" borderId="9" applyAlignment="1" pivotButton="0" quotePrefix="0" xfId="5">
      <alignment horizontal="left" vertical="center" indent="1"/>
    </xf>
    <xf numFmtId="0" fontId="20" fillId="0" borderId="12" applyAlignment="1" pivotButton="0" quotePrefix="0" xfId="5">
      <alignment horizontal="left" vertical="center" indent="1"/>
    </xf>
    <xf numFmtId="165" fontId="21" fillId="0" borderId="9" applyAlignment="1" pivotButton="0" quotePrefix="0" xfId="8">
      <alignment horizontal="right" vertical="center" indent="1"/>
    </xf>
    <xf numFmtId="166" fontId="3" fillId="0" borderId="0" applyAlignment="1" pivotButton="0" quotePrefix="0" xfId="8">
      <alignment horizontal="right" indent="1"/>
    </xf>
    <xf numFmtId="0" fontId="23" fillId="0" borderId="0" applyAlignment="1" pivotButton="0" quotePrefix="0" xfId="3">
      <alignment horizontal="left" vertical="top" indent="1"/>
    </xf>
    <xf numFmtId="0" fontId="20" fillId="0" borderId="0" applyAlignment="1" pivotButton="0" quotePrefix="0" xfId="3">
      <alignment horizontal="right" vertical="center" indent="1"/>
    </xf>
    <xf numFmtId="0" fontId="20" fillId="0" borderId="14" applyAlignment="1" pivotButton="0" quotePrefix="0" xfId="5">
      <alignment horizontal="left" vertical="center" indent="1"/>
    </xf>
    <xf numFmtId="0" fontId="20" fillId="0" borderId="5" applyAlignment="1" pivotButton="0" quotePrefix="0" xfId="5">
      <alignment horizontal="left" vertical="center" indent="1"/>
    </xf>
    <xf numFmtId="0" fontId="20" fillId="0" borderId="11" applyAlignment="1" pivotButton="0" quotePrefix="0" xfId="5">
      <alignment horizontal="left" vertical="center" indent="1"/>
    </xf>
    <xf numFmtId="1" fontId="21" fillId="0" borderId="5" applyAlignment="1" pivotButton="0" quotePrefix="0" xfId="10">
      <alignment horizontal="right" vertical="center" indent="1"/>
    </xf>
    <xf numFmtId="165" fontId="21" fillId="0" borderId="5" applyAlignment="1" pivotButton="0" quotePrefix="0" xfId="8">
      <alignment horizontal="right" vertical="center" indent="1"/>
    </xf>
    <xf numFmtId="0" fontId="20" fillId="5" borderId="6" applyAlignment="1" pivotButton="0" quotePrefix="0" xfId="5">
      <alignment horizontal="left" vertical="center" indent="1"/>
    </xf>
    <xf numFmtId="0" fontId="20" fillId="5" borderId="10" applyAlignment="1" pivotButton="0" quotePrefix="0" xfId="5">
      <alignment horizontal="left" vertical="center" indent="1"/>
    </xf>
    <xf numFmtId="165" fontId="21" fillId="0" borderId="8" applyAlignment="1" pivotButton="0" quotePrefix="0" xfId="8">
      <alignment horizontal="right" vertical="center" indent="1"/>
    </xf>
    <xf numFmtId="0" fontId="19" fillId="0" borderId="0" applyAlignment="1" pivotButton="0" quotePrefix="0" xfId="13">
      <alignment horizontal="left" vertical="center" wrapText="1"/>
    </xf>
    <xf numFmtId="0" fontId="0" fillId="0" borderId="13" pivotButton="0" quotePrefix="0" xfId="0"/>
    <xf numFmtId="0" fontId="0" fillId="0" borderId="14" pivotButton="0" quotePrefix="0" xfId="0"/>
    <xf numFmtId="165" fontId="21" fillId="0" borderId="6" applyAlignment="1" pivotButton="0" quotePrefix="0" xfId="7">
      <alignment horizontal="right" vertical="center" indent="1"/>
    </xf>
    <xf numFmtId="0" fontId="0" fillId="0" borderId="10" pivotButton="0" quotePrefix="0" xfId="0"/>
    <xf numFmtId="165" fontId="21" fillId="0" borderId="8" applyAlignment="1" pivotButton="0" quotePrefix="0" xfId="8">
      <alignment horizontal="right" vertical="center" indent="1"/>
    </xf>
    <xf numFmtId="0" fontId="0" fillId="0" borderId="8" pivotButton="0" quotePrefix="0" xfId="0"/>
    <xf numFmtId="0" fontId="0" fillId="0" borderId="11" pivotButton="0" quotePrefix="0" xfId="0"/>
    <xf numFmtId="0" fontId="0" fillId="0" borderId="5" pivotButton="0" quotePrefix="0" xfId="0"/>
    <xf numFmtId="165" fontId="21" fillId="0" borderId="5" applyAlignment="1" pivotButton="0" quotePrefix="0" xfId="8">
      <alignment horizontal="right" vertical="center" indent="1"/>
    </xf>
    <xf numFmtId="164" fontId="21" fillId="0" borderId="9" applyAlignment="1" pivotButton="0" quotePrefix="0" xfId="11">
      <alignment horizontal="right" vertical="center" indent="1"/>
    </xf>
    <xf numFmtId="0" fontId="0" fillId="0" borderId="12" pivotButton="0" quotePrefix="0" xfId="0"/>
    <xf numFmtId="165" fontId="21" fillId="0" borderId="9" applyAlignment="1" pivotButton="0" quotePrefix="0" xfId="8">
      <alignment horizontal="right" vertical="center" indent="1"/>
    </xf>
    <xf numFmtId="0" fontId="0" fillId="0" borderId="9" pivotButton="0" quotePrefix="0" xfId="0"/>
    <xf numFmtId="164" fontId="9" fillId="0" borderId="0" applyAlignment="1" pivotButton="0" quotePrefix="0" xfId="11">
      <alignment horizontal="right" indent="1"/>
    </xf>
    <xf numFmtId="165" fontId="20" fillId="0" borderId="0" applyAlignment="1" pivotButton="0" quotePrefix="0" xfId="7">
      <alignment horizontal="right" vertical="center" indent="1"/>
    </xf>
    <xf numFmtId="164" fontId="17" fillId="0" borderId="0" applyAlignment="1" pivotButton="0" quotePrefix="0" xfId="11">
      <alignment horizontal="center" vertical="center"/>
    </xf>
    <xf numFmtId="165" fontId="17" fillId="0" borderId="0" applyAlignment="1" pivotButton="0" quotePrefix="0" xfId="12">
      <alignment horizontal="right" vertical="center" indent="2"/>
    </xf>
  </cellXfs>
  <cellStyles count="55">
    <cellStyle name="Normal" xfId="0" builtinId="0"/>
    <cellStyle name="Heading 1" xfId="1" builtinId="16"/>
    <cellStyle name="Heading 2" xfId="2" builtinId="17"/>
    <cellStyle name="Heading 3" xfId="3" builtinId="18"/>
    <cellStyle name="Input" xfId="4" builtinId="20"/>
    <cellStyle name="Explanatory Text" xfId="5" builtinId="53"/>
    <cellStyle name="Percent" xfId="6" builtinId="5"/>
    <cellStyle name="Amount" xfId="7"/>
    <cellStyle name="Loan Summary" xfId="8"/>
    <cellStyle name="Heading 4" xfId="9" builtinId="19"/>
    <cellStyle name="Number" xfId="10"/>
    <cellStyle name="Date" xfId="11"/>
    <cellStyle name="Table Amount" xfId="12"/>
    <cellStyle name="Heading 4 Right aligned" xfId="13"/>
    <cellStyle name="SubHead_4" xfId="14"/>
    <cellStyle name="Style 6" xfId="15"/>
    <cellStyle name="Comma" xfId="16" builtinId="3"/>
    <cellStyle name="Comma [0]" xfId="17" builtinId="6"/>
    <cellStyle name="Currency" xfId="18" builtinId="4"/>
    <cellStyle name="Currency [0]" xfId="19" builtinId="7"/>
    <cellStyle name="Title" xfId="20" builtinId="15"/>
    <cellStyle name="Good" xfId="21" builtinId="26"/>
    <cellStyle name="Bad" xfId="22" builtinId="27"/>
    <cellStyle name="Neutral" xfId="23" builtinId="28"/>
    <cellStyle name="Output" xfId="24" builtinId="21"/>
    <cellStyle name="Calculation" xfId="25" builtinId="22"/>
    <cellStyle name="Linked Cell" xfId="26" builtinId="24"/>
    <cellStyle name="Check Cell" xfId="27" builtinId="23"/>
    <cellStyle name="Warning Text" xfId="28" builtinId="11"/>
    <cellStyle name="Note" xfId="29" builtinId="10"/>
    <cellStyle name="Total" xfId="30" builtinId="25"/>
    <cellStyle name="Accent1" xfId="31" builtinId="29"/>
    <cellStyle name="20% - Accent1" xfId="32" builtinId="30"/>
    <cellStyle name="40% - Accent1" xfId="33" builtinId="31"/>
    <cellStyle name="60% - Accent1" xfId="34" builtinId="32"/>
    <cellStyle name="Accent2" xfId="35" builtinId="33"/>
    <cellStyle name="20% - Accent2" xfId="36" builtinId="34"/>
    <cellStyle name="40% - Accent2" xfId="37" builtinId="35"/>
    <cellStyle name="60% - Accent2" xfId="38" builtinId="36"/>
    <cellStyle name="Accent3" xfId="39" builtinId="37"/>
    <cellStyle name="20% - Accent3" xfId="40" builtinId="38"/>
    <cellStyle name="40% - Accent3" xfId="41" builtinId="39"/>
    <cellStyle name="60% - Accent3" xfId="42" builtinId="40"/>
    <cellStyle name="Accent4" xfId="43" builtinId="41"/>
    <cellStyle name="20% - Accent4" xfId="44" builtinId="42"/>
    <cellStyle name="40% - Accent4" xfId="45" builtinId="43"/>
    <cellStyle name="60% - Accent4" xfId="46" builtinId="44"/>
    <cellStyle name="Accent5" xfId="47" builtinId="45"/>
    <cellStyle name="20% - Accent5" xfId="48" builtinId="46"/>
    <cellStyle name="40% - Accent5" xfId="49" builtinId="47"/>
    <cellStyle name="60% - Accent5" xfId="50" builtinId="48"/>
    <cellStyle name="Accent6" xfId="51" builtinId="49"/>
    <cellStyle name="20% - Accent6" xfId="52" builtinId="50"/>
    <cellStyle name="40% - Accent6" xfId="53" builtinId="51"/>
    <cellStyle name="60% - Accent6" xfId="54" builtinId="52"/>
  </cellStyles>
  <dxfs count="26">
    <dxf>
      <font>
        <name val="Calibri"/>
        <family val="2"/>
        <strike val="0"/>
        <outline val="0"/>
        <shadow val="0"/>
        <condense val="0"/>
        <color auto="1"/>
        <extend val="0"/>
        <sz val="11"/>
        <vertAlign val="baseline"/>
        <scheme val="minor"/>
      </font>
      <numFmt numFmtId="169" formatCode="[$£-809]#,##0.00"/>
      <fill>
        <patternFill>
          <fgColor indexed="64"/>
          <bgColor indexed="65"/>
        </patternFill>
      </fill>
      <alignment horizontal="right" vertical="bottom" indent="2"/>
    </dxf>
    <dxf>
      <font>
        <name val="Calibri"/>
        <family val="2"/>
        <strike val="0"/>
        <outline val="0"/>
        <shadow val="0"/>
        <vertAlign val="baseline"/>
        <scheme val="minor"/>
      </font>
      <fill>
        <patternFill>
          <fgColor indexed="64"/>
          <bgColor auto="1"/>
        </patternFill>
      </fill>
      <alignment horizontal="right" vertical="center" indent="2"/>
    </dxf>
    <dxf>
      <font>
        <name val="Calibri"/>
        <family val="2"/>
        <strike val="0"/>
        <outline val="0"/>
        <shadow val="0"/>
        <condense val="0"/>
        <color auto="1"/>
        <extend val="0"/>
        <sz val="11"/>
        <vertAlign val="baseline"/>
        <scheme val="minor"/>
      </font>
      <numFmt numFmtId="0" formatCode="General"/>
      <fill>
        <patternFill>
          <fgColor indexed="64"/>
          <bgColor indexed="65"/>
        </patternFill>
      </fill>
      <alignment horizontal="right" vertical="bottom" indent="2"/>
    </dxf>
    <dxf>
      <font>
        <name val="Calibri"/>
        <family val="2"/>
        <strike val="0"/>
        <outline val="0"/>
        <shadow val="0"/>
        <vertAlign val="baseline"/>
        <scheme val="minor"/>
      </font>
      <fill>
        <patternFill>
          <fgColor indexed="64"/>
          <bgColor auto="1"/>
        </patternFill>
      </fill>
      <alignment horizontal="right" vertical="center" indent="2"/>
    </dxf>
    <dxf>
      <font>
        <name val="Calibri"/>
        <family val="2"/>
        <strike val="0"/>
        <outline val="0"/>
        <shadow val="0"/>
        <condense val="0"/>
        <color auto="1"/>
        <extend val="0"/>
        <sz val="11"/>
        <vertAlign val="baseline"/>
        <scheme val="minor"/>
      </font>
      <numFmt numFmtId="0" formatCode="General"/>
      <fill>
        <patternFill>
          <fgColor indexed="64"/>
          <bgColor indexed="65"/>
        </patternFill>
      </fill>
      <alignment horizontal="right" vertical="bottom" indent="2"/>
    </dxf>
    <dxf>
      <font>
        <name val="Calibri"/>
        <family val="2"/>
        <strike val="0"/>
        <outline val="0"/>
        <shadow val="0"/>
        <vertAlign val="baseline"/>
        <scheme val="minor"/>
      </font>
      <fill>
        <patternFill>
          <fgColor indexed="64"/>
          <bgColor auto="1"/>
        </patternFill>
      </fill>
      <alignment horizontal="right" vertical="center" indent="2"/>
    </dxf>
    <dxf>
      <font>
        <name val="Calibri"/>
        <family val="2"/>
        <strike val="0"/>
        <outline val="0"/>
        <shadow val="0"/>
        <condense val="0"/>
        <color auto="1"/>
        <extend val="0"/>
        <sz val="11"/>
        <vertAlign val="baseline"/>
        <scheme val="minor"/>
      </font>
      <numFmt numFmtId="0" formatCode="General"/>
      <fill>
        <patternFill>
          <fgColor indexed="64"/>
          <bgColor indexed="65"/>
        </patternFill>
      </fill>
      <alignment horizontal="right" vertical="bottom" indent="2"/>
    </dxf>
    <dxf>
      <font>
        <name val="Calibri"/>
        <family val="2"/>
        <strike val="0"/>
        <outline val="0"/>
        <shadow val="0"/>
        <vertAlign val="baseline"/>
        <scheme val="minor"/>
      </font>
      <fill>
        <patternFill>
          <fgColor indexed="64"/>
          <bgColor auto="1"/>
        </patternFill>
      </fill>
      <alignment horizontal="right" vertical="center" indent="2"/>
    </dxf>
    <dxf>
      <font>
        <name val="Calibri"/>
        <family val="2"/>
        <strike val="0"/>
        <outline val="0"/>
        <shadow val="0"/>
        <condense val="0"/>
        <color auto="1"/>
        <extend val="0"/>
        <sz val="11"/>
        <vertAlign val="baseline"/>
        <scheme val="minor"/>
      </font>
      <numFmt numFmtId="0" formatCode="General"/>
      <fill>
        <patternFill>
          <fgColor indexed="64"/>
          <bgColor indexed="65"/>
        </patternFill>
      </fill>
      <alignment horizontal="right" vertical="bottom" indent="2"/>
    </dxf>
    <dxf>
      <font>
        <name val="Calibri"/>
        <family val="2"/>
        <strike val="0"/>
        <outline val="0"/>
        <shadow val="0"/>
        <vertAlign val="baseline"/>
        <scheme val="minor"/>
      </font>
      <fill>
        <patternFill>
          <fgColor indexed="64"/>
          <bgColor auto="1"/>
        </patternFill>
      </fill>
      <alignment horizontal="right" vertical="center" indent="2"/>
    </dxf>
    <dxf>
      <font>
        <name val="Calibri"/>
        <family val="2"/>
        <strike val="0"/>
        <outline val="0"/>
        <shadow val="0"/>
        <condense val="0"/>
        <color auto="1"/>
        <extend val="0"/>
        <sz val="11"/>
        <vertAlign val="baseline"/>
        <scheme val="minor"/>
      </font>
      <numFmt numFmtId="0" formatCode="General"/>
      <fill>
        <patternFill>
          <fgColor indexed="64"/>
          <bgColor indexed="65"/>
        </patternFill>
      </fill>
      <alignment horizontal="right" vertical="bottom" indent="2"/>
    </dxf>
    <dxf>
      <font>
        <name val="Calibri"/>
        <family val="2"/>
        <strike val="0"/>
        <outline val="0"/>
        <shadow val="0"/>
        <vertAlign val="baseline"/>
        <scheme val="minor"/>
      </font>
      <fill>
        <patternFill>
          <fgColor indexed="64"/>
          <bgColor auto="1"/>
        </patternFill>
      </fill>
      <alignment horizontal="right" vertical="center" indent="2"/>
    </dxf>
    <dxf>
      <font>
        <name val="Calibri"/>
        <family val="2"/>
        <strike val="0"/>
        <outline val="0"/>
        <shadow val="0"/>
        <condense val="0"/>
        <color auto="1"/>
        <extend val="0"/>
        <sz val="11"/>
        <vertAlign val="baseline"/>
        <scheme val="minor"/>
      </font>
      <numFmt numFmtId="0" formatCode="General"/>
      <fill>
        <patternFill>
          <fgColor indexed="64"/>
          <bgColor indexed="65"/>
        </patternFill>
      </fill>
      <alignment horizontal="right" vertical="bottom" indent="2"/>
    </dxf>
    <dxf>
      <font>
        <name val="Calibri"/>
        <family val="2"/>
        <strike val="0"/>
        <outline val="0"/>
        <shadow val="0"/>
        <vertAlign val="baseline"/>
        <scheme val="minor"/>
      </font>
      <fill>
        <patternFill>
          <fgColor indexed="64"/>
          <bgColor auto="1"/>
        </patternFill>
      </fill>
      <alignment horizontal="right" vertical="center" indent="2"/>
    </dxf>
    <dxf>
      <font>
        <name val="Calibri"/>
        <family val="2"/>
        <strike val="0"/>
        <outline val="0"/>
        <shadow val="0"/>
        <condense val="0"/>
        <color auto="1"/>
        <extend val="0"/>
        <sz val="11"/>
        <vertAlign val="baseline"/>
        <scheme val="minor"/>
      </font>
      <numFmt numFmtId="0" formatCode="General"/>
      <fill>
        <patternFill>
          <fgColor indexed="64"/>
          <bgColor indexed="65"/>
        </patternFill>
      </fill>
      <alignment horizontal="right" vertical="bottom" indent="2"/>
    </dxf>
    <dxf>
      <font>
        <name val="Calibri"/>
        <family val="2"/>
        <strike val="0"/>
        <outline val="0"/>
        <shadow val="0"/>
        <vertAlign val="baseline"/>
        <scheme val="minor"/>
      </font>
      <fill>
        <patternFill>
          <fgColor indexed="64"/>
          <bgColor auto="1"/>
        </patternFill>
      </fill>
      <alignment horizontal="right" vertical="center" indent="2"/>
    </dxf>
    <dxf>
      <font>
        <name val="Calibri"/>
        <family val="2"/>
        <strike val="0"/>
        <outline val="0"/>
        <shadow val="0"/>
        <condense val="0"/>
        <color auto="1"/>
        <extend val="0"/>
        <sz val="11"/>
        <vertAlign val="baseline"/>
        <scheme val="minor"/>
      </font>
      <numFmt numFmtId="0" formatCode="General"/>
      <fill>
        <patternFill>
          <fgColor indexed="64"/>
          <bgColor indexed="65"/>
        </patternFill>
      </fill>
      <protection locked="1" hidden="0"/>
    </dxf>
    <dxf>
      <font>
        <name val="Calibri"/>
        <family val="2"/>
        <strike val="0"/>
        <outline val="0"/>
        <shadow val="0"/>
        <vertAlign val="baseline"/>
        <scheme val="minor"/>
      </font>
      <numFmt numFmtId="170" formatCode="dd/mm/yyyy;@"/>
      <fill>
        <patternFill>
          <fgColor indexed="64"/>
          <bgColor auto="1"/>
        </patternFill>
      </fill>
    </dxf>
    <dxf>
      <font>
        <name val="Calibri"/>
        <family val="2"/>
        <strike val="0"/>
        <outline val="0"/>
        <shadow val="0"/>
        <condense val="0"/>
        <color auto="1"/>
        <extend val="0"/>
        <sz val="11"/>
        <vertAlign val="baseline"/>
        <scheme val="minor"/>
      </font>
      <numFmt numFmtId="0" formatCode="General"/>
      <fill>
        <patternFill>
          <fgColor indexed="64"/>
          <bgColor indexed="65"/>
        </patternFill>
      </fill>
      <protection locked="1" hidden="0"/>
    </dxf>
    <dxf>
      <font>
        <name val="Calibri"/>
        <family val="2"/>
        <strike val="0"/>
        <outline val="0"/>
        <shadow val="0"/>
        <vertAlign val="baseline"/>
        <scheme val="minor"/>
      </font>
      <fill>
        <patternFill>
          <fgColor indexed="64"/>
          <bgColor auto="1"/>
        </patternFill>
      </fill>
    </dxf>
    <dxf>
      <font>
        <name val="Calibri"/>
        <family val="2"/>
        <strike val="0"/>
        <outline val="0"/>
        <shadow val="0"/>
        <vertAlign val="baseline"/>
        <scheme val="minor"/>
      </font>
      <fill>
        <patternFill>
          <fgColor indexed="64"/>
          <bgColor auto="1"/>
        </patternFill>
      </fill>
    </dxf>
    <dxf>
      <font>
        <name val="Calibri"/>
        <family val="2"/>
        <strike val="0"/>
        <outline val="0"/>
        <shadow val="0"/>
        <color theme="1" tint="0.3499862666707358"/>
        <sz val="14"/>
        <vertAlign val="baseline"/>
        <scheme val="minor"/>
      </font>
      <fill>
        <patternFill>
          <fgColor indexed="64"/>
          <bgColor auto="1"/>
        </patternFill>
      </fill>
      <alignment vertical="center"/>
    </dxf>
    <dxf>
      <font>
        <color theme="0"/>
      </font>
      <fill>
        <patternFill>
          <bgColor theme="0"/>
        </patternFill>
      </fill>
      <border>
        <left/>
        <right/>
        <top/>
        <bottom/>
        <vertical/>
        <horizontal/>
      </border>
    </dxf>
    <dxf>
      <font>
        <color theme="1" tint="0.249946592608417"/>
      </font>
      <border>
        <top style="double">
          <color theme="4"/>
        </top>
      </border>
    </dxf>
    <dxf>
      <font>
        <b val="1"/>
        <color theme="1" tint="0.3499862666707358"/>
      </font>
      <fill>
        <patternFill>
          <fgColor indexed="64"/>
          <bgColor auto="1"/>
        </patternFill>
      </fill>
      <border>
        <left/>
        <right/>
        <top/>
        <bottom style="thin">
          <color auto="1"/>
        </bottom>
        <vertical style="thin">
          <color theme="2" tint="-0.09994811853389081"/>
        </vertical>
        <horizontal style="thin">
          <color theme="2" tint="-0.09994811853389081"/>
        </horizontal>
      </border>
    </dxf>
    <dxf>
      <font>
        <color theme="1" tint="0.249946592608417"/>
      </font>
      <border>
        <left/>
        <right/>
        <top style="thin">
          <color theme="2" tint="-0.09994811853389081"/>
        </top>
        <bottom style="thin">
          <color theme="2" tint="-0.09994811853389081"/>
        </bottom>
        <vertical style="thin">
          <color theme="2" tint="-0.09994811853389081"/>
        </vertical>
        <horizontal style="thin">
          <color theme="2" tint="-0.09994811853389081"/>
        </horizontal>
      </border>
    </dxf>
  </dxfs>
  <tableStyles count="1" defaultTableStyle="TableStyleMedium2" defaultPivotStyle="PivotStyleLight16">
    <tableStyle name="Loan Amortisation Schedule" pivot="0" count="3">
      <tableStyleElement type="wholeTable" dxfId="25"/>
      <tableStyleElement type="headerRow" dxfId="24"/>
      <tableStyleElement type="totalRow" dxfId="2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000066"/>
      <rgbColor rgb="00008000"/>
      <rgbColor rgb="00000080"/>
      <rgbColor rgb="00808000"/>
      <rgbColor rgb="00800080"/>
      <rgbColor rgb="00008080"/>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FFE1E2"/>
      <rgbColor rgb="00FDF1DF"/>
      <rgbColor rgb="00FFCC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aymentSchedule3" displayName="PaymentSchedule3" ref="B13:K23" headerRowCount="1" headerRowDxfId="21" dataDxfId="20" headerRowCellStyle="Style 6">
  <tableColumns count="10">
    <tableColumn id="1" name="Payment Number" totalsRowLabel="Total" dataDxfId="19" totalsRowDxfId="18" dataCellStyle="Number">
      <calculatedColumnFormula>IF(LoanIsGood,IF(ROW()-ROW(PaymentSchedule3[[#Headers],[Payment Number]])&gt;ScheduledNumberOfPayments,"",ROW()-ROW(PaymentSchedule3[[#Headers],[Payment Number]])),"")</calculatedColumnFormula>
    </tableColumn>
    <tableColumn id="2" name="Payment_x000a_Date" dataDxfId="17" totalsRowDxfId="16" dataCellStyle="Date">
      <calculatedColumnFormula>IF(PaymentSchedule3[[#This Row],[Payment Number]]&lt;&gt;"",LoanStartDate+14*(PaymentSchedule3[[#This Row],[Payment Number]]-1),"")</calculatedColumnFormula>
    </tableColumn>
    <tableColumn id="3" name="Beginning_x000a_Balance" dataDxfId="15" totalsRowDxfId="14" dataCellStyle="Table Amount">
      <calculatedColumnFormula>IF(PaymentSchedule3[[#This Row],[Payment Number]]&lt;&gt;"",IF(ROW()-ROW(PaymentSchedule3[[#Headers],[Beginning
Balance]])=1,LoanAmount,INDEX(PaymentSchedule3[Ending
Balance],ROW()-ROW(PaymentSchedule3[[#Headers],[Beginning
Balance]])-1)),"")</calculatedColumnFormula>
    </tableColumn>
    <tableColumn id="4" name="Scheduled Payment" dataDxfId="13" totalsRowDxfId="12" dataCellStyle="Table Amount">
      <calculatedColumnFormula>IF(PaymentSchedule3[[#This Row],[Payment Number]]&lt;&gt;"",ScheduledPayment,"")</calculatedColumnFormula>
    </tableColumn>
    <tableColumn id="5" name="Extra_x000a_Payment" dataDxfId="11" totalsRowDxfId="10" dataCellStyle="Table Amount">
      <calculatedColumnFormula>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calculatedColumnFormula>
    </tableColumn>
    <tableColumn id="6" name="Total_x000a_Payment" dataDxfId="9" totalsRowDxfId="8" dataCellStyle="Table Amount">
      <calculatedColumnFormula>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calculatedColumnFormula>
    </tableColumn>
    <tableColumn id="7" name="Principal" dataDxfId="7" totalsRowDxfId="6" dataCellStyle="Table Amount">
      <calculatedColumnFormula>IF(PaymentSchedule3[[#This Row],[Payment Number]]&lt;&gt;"",PaymentSchedule3[[#This Row],[Total
Payment]]-PaymentSchedule3[[#This Row],[Interest]],"")</calculatedColumnFormula>
    </tableColumn>
    <tableColumn id="8" name="Interest" dataDxfId="5" totalsRowDxfId="4" dataCellStyle="Table Amount">
      <calculatedColumnFormula>IF(PaymentSchedule3[[#This Row],[Payment Number]]&lt;&gt;"",PaymentSchedule3[[#This Row],[Beginning
Balance]]*(InterestRate/PaymentsPerYear),"")</calculatedColumnFormula>
    </tableColumn>
    <tableColumn id="9" name="Ending_x000a_Balance" dataDxfId="3" totalsRowDxfId="2" dataCellStyle="Table Amount">
      <calculatedColumnFormula>IF(PaymentSchedule3[[#This Row],[Payment Number]]&lt;&gt;"",IF(PaymentSchedule3[[#This Row],[Scheduled Payment]]+PaymentSchedule3[[#This Row],[Extra
Payment]]&lt;=PaymentSchedule3[[#This Row],[Beginning
Balance]],PaymentSchedule3[[#This Row],[Beginning
Balance]]-PaymentSchedule3[[#This Row],[Principal]],0),"")</calculatedColumnFormula>
    </tableColumn>
    <tableColumn id="10" name="Cumulative_x000a_Interest" totalsRowFunction="sum" dataDxfId="1" totalsRowDxfId="0" dataCellStyle="Table Amount">
      <calculatedColumnFormula>IF(PaymentSchedule3[[#This Row],[Payment Number]]&lt;&gt;"",SUM(INDEX(PaymentSchedule3[Interest],1,1):PaymentSchedule3[[#This Row],[Interest]]),"")</calculatedColumnFormula>
    </tableColumn>
  </tableColumns>
  <tableStyleInfo name="Loan Amortisation Schedule" showFirstColumn="0" showLastColumn="0" showRowStripes="1" showColumnStripes="0"/>
</table>
</file>

<file path=xl/theme/theme1.xml><?xml version="1.0" encoding="utf-8"?>
<a:theme xmlns:a="http://schemas.openxmlformats.org/drawingml/2006/main" name="Office Theme">
  <a:themeElements>
    <a:clrScheme name="Custom 6">
      <a:dk1>
        <a:srgbClr val="000000"/>
      </a:dk1>
      <a:lt1>
        <a:srgbClr val="FFFFFF"/>
      </a:lt1>
      <a:dk2>
        <a:srgbClr val="635C50"/>
      </a:dk2>
      <a:lt2>
        <a:srgbClr val="E8E7E5"/>
      </a:lt2>
      <a:accent1>
        <a:srgbClr val="84C183"/>
      </a:accent1>
      <a:accent2>
        <a:srgbClr val="FCF600"/>
      </a:accent2>
      <a:accent3>
        <a:srgbClr val="82CECC"/>
      </a:accent3>
      <a:accent4>
        <a:srgbClr val="FFAD2E"/>
      </a:accent4>
      <a:accent5>
        <a:srgbClr val="E67342"/>
      </a:accent5>
      <a:accent6>
        <a:srgbClr val="0070C0"/>
      </a:accent6>
      <a:hlink>
        <a:srgbClr val="82CECC"/>
      </a:hlink>
      <a:folHlink>
        <a:srgbClr val="B580A1"/>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r="http://schemas.openxmlformats.org/officeDocument/2006/relationships" xmlns="http://schemas.openxmlformats.org/spreadsheetml/2006/main">
  <sheetPr>
    <tabColor theme="4" tint="-0.499984740745262"/>
    <outlinePr summaryBelow="1" summaryRight="1"/>
    <pageSetUpPr autoPageBreaks="0" fitToPage="1"/>
  </sheetPr>
  <dimension ref="A1:K23"/>
  <sheetViews>
    <sheetView showGridLines="0" tabSelected="1" topLeftCell="A6" zoomScaleNormal="100" workbookViewId="0">
      <selection activeCell="C14" sqref="C14"/>
    </sheetView>
  </sheetViews>
  <sheetFormatPr baseColWidth="8" defaultColWidth="8.85546875" defaultRowHeight="15"/>
  <cols>
    <col width="3.5703125" customWidth="1" min="1" max="1"/>
    <col width="12.85546875" customWidth="1" min="2" max="2"/>
    <col width="14.7109375" customWidth="1" min="3" max="3"/>
    <col width="16.7109375" customWidth="1" min="4" max="4"/>
    <col width="15.7109375" customWidth="1" min="5" max="10"/>
    <col width="17.7109375" customWidth="1" min="11" max="11"/>
  </cols>
  <sheetData>
    <row r="1" ht="21" customFormat="1" customHeight="1" s="1">
      <c r="B1" s="4" t="n"/>
      <c r="C1" s="4" t="n"/>
      <c r="D1" s="4" t="n"/>
      <c r="E1" s="4" t="n"/>
      <c r="F1" s="4" t="n"/>
      <c r="G1" s="4" t="n"/>
      <c r="H1" s="4" t="n"/>
      <c r="I1" s="4" t="n"/>
      <c r="J1" s="4" t="n"/>
      <c r="K1" s="4" t="n"/>
    </row>
    <row r="2" ht="67.90000000000001" customFormat="1" customHeight="1" s="1">
      <c r="B2" s="4" t="n"/>
      <c r="C2" s="41" t="inlineStr">
        <is>
          <t>Loan Amortisation Schedule</t>
        </is>
      </c>
    </row>
    <row r="3" ht="24" customFormat="1" customHeight="1" s="1">
      <c r="B3" s="4" t="n"/>
      <c r="C3" s="4" t="n"/>
      <c r="D3" s="4" t="n"/>
      <c r="E3" s="4" t="n"/>
      <c r="F3" s="4" t="n"/>
      <c r="G3" s="4" t="n"/>
      <c r="H3" s="4" t="n"/>
      <c r="I3" s="4" t="n"/>
      <c r="J3" s="4" t="n"/>
      <c r="K3" s="4" t="n"/>
    </row>
    <row r="4" ht="37.9" customHeight="1">
      <c r="B4" s="12" t="inlineStr">
        <is>
          <t>Enter Values</t>
        </is>
      </c>
      <c r="C4" s="9" t="n"/>
      <c r="D4" s="10" t="n"/>
      <c r="E4" s="3" t="n"/>
      <c r="G4" s="13" t="inlineStr">
        <is>
          <t>Loan Summary</t>
        </is>
      </c>
      <c r="H4" s="3" t="n"/>
      <c r="I4" s="3" t="n"/>
      <c r="J4" s="3" t="n"/>
    </row>
    <row r="5" ht="24" customHeight="1">
      <c r="B5" s="33" t="inlineStr">
        <is>
          <t>Loan amount</t>
        </is>
      </c>
      <c r="C5" s="42" t="n"/>
      <c r="D5" s="43" t="n"/>
      <c r="E5" s="44" t="n">
        <v>5000</v>
      </c>
      <c r="G5" s="39" t="inlineStr">
        <is>
          <t>Scheduled payment</t>
        </is>
      </c>
      <c r="H5" s="45" t="n"/>
      <c r="I5" s="46">
        <f>IF(LoanIsGood,-PMT(InterestRate/PaymentsPerYear,ScheduledNumberOfPayments,LoanAmount),"")</f>
        <v/>
      </c>
      <c r="J5" s="47" t="n"/>
      <c r="K5" s="47" t="n"/>
    </row>
    <row r="6" ht="24" customHeight="1">
      <c r="B6" s="33" t="inlineStr">
        <is>
          <t>Annual interest rate</t>
        </is>
      </c>
      <c r="C6" s="42" t="n"/>
      <c r="D6" s="43" t="n"/>
      <c r="E6" s="15" t="n">
        <v>0.04</v>
      </c>
      <c r="G6" s="35" t="inlineStr">
        <is>
          <t>Scheduled number of payments</t>
        </is>
      </c>
      <c r="H6" s="48" t="n"/>
      <c r="I6" s="36">
        <f>IF(LoanIsGood,LoanPeriod*PaymentsPerYear,"")</f>
        <v/>
      </c>
      <c r="J6" s="49" t="n"/>
      <c r="K6" s="49" t="n"/>
    </row>
    <row r="7" ht="24" customHeight="1">
      <c r="B7" s="33" t="inlineStr">
        <is>
          <t>Loan period in years</t>
        </is>
      </c>
      <c r="C7" s="42" t="n"/>
      <c r="D7" s="43" t="n"/>
      <c r="E7" s="36" t="n">
        <v>1</v>
      </c>
      <c r="G7" s="35" t="inlineStr">
        <is>
          <t>Actual number of payments</t>
        </is>
      </c>
      <c r="H7" s="48" t="n"/>
      <c r="I7" s="36">
        <f>ActualNumberOfPayments</f>
        <v/>
      </c>
      <c r="J7" s="49" t="n"/>
      <c r="K7" s="49" t="n"/>
    </row>
    <row r="8" ht="24" customHeight="1">
      <c r="B8" s="33" t="inlineStr">
        <is>
          <t>Number of payments per year</t>
        </is>
      </c>
      <c r="C8" s="42" t="n"/>
      <c r="D8" s="43" t="n"/>
      <c r="E8" s="36" t="n">
        <v>12</v>
      </c>
      <c r="G8" s="35" t="inlineStr">
        <is>
          <t>Total early payments</t>
        </is>
      </c>
      <c r="H8" s="48" t="n"/>
      <c r="I8" s="50">
        <f>TotalEarlyPayments</f>
        <v/>
      </c>
      <c r="J8" s="49" t="n"/>
      <c r="K8" s="49" t="n"/>
    </row>
    <row r="9" ht="24" customHeight="1">
      <c r="B9" s="25" t="inlineStr">
        <is>
          <t>Start date of loan</t>
        </is>
      </c>
      <c r="C9" s="42" t="n"/>
      <c r="D9" s="17" t="n"/>
      <c r="E9" s="51" t="n">
        <v>44882</v>
      </c>
      <c r="G9" s="28" t="inlineStr">
        <is>
          <t>Total interest</t>
        </is>
      </c>
      <c r="H9" s="52" t="n"/>
      <c r="I9" s="53">
        <f>TotalInterest</f>
        <v/>
      </c>
      <c r="J9" s="54" t="n"/>
      <c r="K9" s="54" t="n"/>
    </row>
    <row r="10" ht="12.4" customHeight="1">
      <c r="C10" s="5" t="n"/>
      <c r="D10" s="5" t="n"/>
      <c r="E10" s="55" t="n"/>
      <c r="G10" s="19" t="n"/>
      <c r="H10" s="19" t="n"/>
      <c r="I10" s="30" t="n"/>
    </row>
    <row r="11" ht="20.65" customHeight="1">
      <c r="B11" s="26" t="inlineStr">
        <is>
          <t>Optional extra payments</t>
        </is>
      </c>
      <c r="E11" s="56" t="n">
        <v>100</v>
      </c>
      <c r="F11" s="8" t="n"/>
      <c r="G11" s="31" t="inlineStr">
        <is>
          <t>Lender name</t>
        </is>
      </c>
      <c r="I11" s="32" t="inlineStr">
        <is>
          <t>Woodgrove Bank</t>
        </is>
      </c>
    </row>
    <row r="12" ht="31.9" customHeight="1">
      <c r="B12" s="21" t="n"/>
    </row>
    <row r="13" ht="48" customFormat="1" customHeight="1" s="11">
      <c r="B13" s="22" t="inlineStr">
        <is>
          <t>Payment Number</t>
        </is>
      </c>
      <c r="C13" s="22" t="inlineStr">
        <is>
          <t>Payment
Date</t>
        </is>
      </c>
      <c r="D13" s="22" t="inlineStr">
        <is>
          <t>Beginning
Balance</t>
        </is>
      </c>
      <c r="E13" s="22" t="inlineStr">
        <is>
          <t>Scheduled Payment</t>
        </is>
      </c>
      <c r="F13" s="22" t="inlineStr">
        <is>
          <t>Extra
Payment</t>
        </is>
      </c>
      <c r="G13" s="22" t="inlineStr">
        <is>
          <t>Total
Payment</t>
        </is>
      </c>
      <c r="H13" s="22" t="inlineStr">
        <is>
          <t>Principal</t>
        </is>
      </c>
      <c r="I13" s="22" t="inlineStr">
        <is>
          <t>Interest</t>
        </is>
      </c>
      <c r="J13" s="22" t="inlineStr">
        <is>
          <t>Ending
Balance</t>
        </is>
      </c>
      <c r="K13" s="22" t="inlineStr">
        <is>
          <t>Cumulative
Interest</t>
        </is>
      </c>
    </row>
    <row r="14" ht="24" customHeight="1">
      <c r="B14" s="23">
        <f>IF(LoanIsGood,IF(ROW()-ROW(PaymentSchedule3[[#Headers],[Payment Number]])&gt;ScheduledNumberOfPayments,"",ROW()-ROW(PaymentSchedule3[[#Headers],[Payment Number]])),"")</f>
        <v/>
      </c>
      <c r="C14" s="57">
        <f>IF(PaymentSchedule3[[#This Row],[Payment Number]]&lt;&gt;"",LoanStartDate+14*(PaymentSchedule3[[#This Row],[Payment Number]]-1),"")</f>
        <v/>
      </c>
      <c r="D14" s="58">
        <f>IF(PaymentSchedule3[[#This Row],[Payment Number]]&lt;&gt;"",IF(ROW()-ROW(PaymentSchedule3[[#Headers],[Beginning
Balance]])=1,LoanAmount,INDEX(PaymentSchedule3[Ending
Balance],ROW()-ROW(PaymentSchedule3[[#Headers],[Beginning
Balance]])-1)),"")</f>
        <v/>
      </c>
      <c r="E14" s="58">
        <f>IF(PaymentSchedule3[[#This Row],[Payment Number]]&lt;&gt;"",ScheduledPayment,"")</f>
        <v/>
      </c>
      <c r="F14" s="58">
        <f>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f>
        <v/>
      </c>
      <c r="G14" s="58">
        <f>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
      </c>
      <c r="H14" s="58">
        <f>IF(PaymentSchedule3[[#This Row],[Payment Number]]&lt;&gt;"",PaymentSchedule3[[#This Row],[Total
Payment]]-PaymentSchedule3[[#This Row],[Interest]],"")</f>
        <v/>
      </c>
      <c r="I14" s="58">
        <f>IF(PaymentSchedule3[[#This Row],[Payment Number]]&lt;&gt;"",PaymentSchedule3[[#This Row],[Beginning
Balance]]*(InterestRate/PaymentsPerYear),"")</f>
        <v/>
      </c>
      <c r="J14" s="58">
        <f>IF(PaymentSchedule3[[#This Row],[Payment Number]]&lt;&gt;"",IF(PaymentSchedule3[[#This Row],[Scheduled Payment]]+PaymentSchedule3[[#This Row],[Extra
Payment]]&lt;=PaymentSchedule3[[#This Row],[Beginning
Balance]],PaymentSchedule3[[#This Row],[Beginning
Balance]]-PaymentSchedule3[[#This Row],[Principal]],0),"")</f>
        <v/>
      </c>
      <c r="K14" s="58">
        <f>IF(PaymentSchedule3[[#This Row],[Payment Number]]&lt;&gt;"",SUM(INDEX(PaymentSchedule3[Interest],1,1):PaymentSchedule3[[#This Row],[Interest]]),"")</f>
        <v/>
      </c>
    </row>
    <row r="15" ht="24" customHeight="1">
      <c r="B15" s="23">
        <f>IF(LoanIsGood,IF(ROW()-ROW(PaymentSchedule3[[#Headers],[Payment Number]])&gt;ScheduledNumberOfPayments,"",ROW()-ROW(PaymentSchedule3[[#Headers],[Payment Number]])),"")</f>
        <v/>
      </c>
      <c r="C15" s="57">
        <f>IF(PaymentSchedule3[[#This Row],[Payment Number]]&lt;&gt;"",LoanStartDate+14*(PaymentSchedule3[[#This Row],[Payment Number]]-1),"")</f>
        <v/>
      </c>
      <c r="D15" s="58">
        <f>IF(PaymentSchedule3[[#This Row],[Payment Number]]&lt;&gt;"",IF(ROW()-ROW(PaymentSchedule3[[#Headers],[Beginning
Balance]])=1,LoanAmount,INDEX(PaymentSchedule3[Ending
Balance],ROW()-ROW(PaymentSchedule3[[#Headers],[Beginning
Balance]])-1)),"")</f>
        <v/>
      </c>
      <c r="E15" s="58">
        <f>IF(PaymentSchedule3[[#This Row],[Payment Number]]&lt;&gt;"",ScheduledPayment,"")</f>
        <v/>
      </c>
      <c r="F15" s="58">
        <f>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f>
        <v/>
      </c>
      <c r="G15" s="58">
        <f>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
      </c>
      <c r="H15" s="58">
        <f>IF(PaymentSchedule3[[#This Row],[Payment Number]]&lt;&gt;"",PaymentSchedule3[[#This Row],[Total
Payment]]-PaymentSchedule3[[#This Row],[Interest]],"")</f>
        <v/>
      </c>
      <c r="I15" s="58">
        <f>IF(PaymentSchedule3[[#This Row],[Payment Number]]&lt;&gt;"",PaymentSchedule3[[#This Row],[Beginning
Balance]]*(InterestRate/PaymentsPerYear),"")</f>
        <v/>
      </c>
      <c r="J15" s="58">
        <f>IF(PaymentSchedule3[[#This Row],[Payment Number]]&lt;&gt;"",IF(PaymentSchedule3[[#This Row],[Scheduled Payment]]+PaymentSchedule3[[#This Row],[Extra
Payment]]&lt;=PaymentSchedule3[[#This Row],[Beginning
Balance]],PaymentSchedule3[[#This Row],[Beginning
Balance]]-PaymentSchedule3[[#This Row],[Principal]],0),"")</f>
        <v/>
      </c>
      <c r="K15" s="58">
        <f>IF(PaymentSchedule3[[#This Row],[Payment Number]]&lt;&gt;"",SUM(INDEX(PaymentSchedule3[Interest],1,1):PaymentSchedule3[[#This Row],[Interest]]),"")</f>
        <v/>
      </c>
    </row>
    <row r="16" ht="24" customHeight="1">
      <c r="B16" s="23">
        <f>IF(LoanIsGood,IF(ROW()-ROW(PaymentSchedule3[[#Headers],[Payment Number]])&gt;ScheduledNumberOfPayments,"",ROW()-ROW(PaymentSchedule3[[#Headers],[Payment Number]])),"")</f>
        <v/>
      </c>
      <c r="C16" s="57">
        <f>IF(PaymentSchedule3[[#This Row],[Payment Number]]&lt;&gt;"",LoanStartDate+14*(PaymentSchedule3[[#This Row],[Payment Number]]-1),"")</f>
        <v/>
      </c>
      <c r="D16" s="58">
        <f>IF(PaymentSchedule3[[#This Row],[Payment Number]]&lt;&gt;"",IF(ROW()-ROW(PaymentSchedule3[[#Headers],[Beginning
Balance]])=1,LoanAmount,INDEX(PaymentSchedule3[Ending
Balance],ROW()-ROW(PaymentSchedule3[[#Headers],[Beginning
Balance]])-1)),"")</f>
        <v/>
      </c>
      <c r="E16" s="58">
        <f>IF(PaymentSchedule3[[#This Row],[Payment Number]]&lt;&gt;"",ScheduledPayment,"")</f>
        <v/>
      </c>
      <c r="F16" s="58">
        <f>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f>
        <v/>
      </c>
      <c r="G16" s="58">
        <f>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
      </c>
      <c r="H16" s="58">
        <f>IF(PaymentSchedule3[[#This Row],[Payment Number]]&lt;&gt;"",PaymentSchedule3[[#This Row],[Total
Payment]]-PaymentSchedule3[[#This Row],[Interest]],"")</f>
        <v/>
      </c>
      <c r="I16" s="58">
        <f>IF(PaymentSchedule3[[#This Row],[Payment Number]]&lt;&gt;"",PaymentSchedule3[[#This Row],[Beginning
Balance]]*(InterestRate/PaymentsPerYear),"")</f>
        <v/>
      </c>
      <c r="J16" s="58">
        <f>IF(PaymentSchedule3[[#This Row],[Payment Number]]&lt;&gt;"",IF(PaymentSchedule3[[#This Row],[Scheduled Payment]]+PaymentSchedule3[[#This Row],[Extra
Payment]]&lt;=PaymentSchedule3[[#This Row],[Beginning
Balance]],PaymentSchedule3[[#This Row],[Beginning
Balance]]-PaymentSchedule3[[#This Row],[Principal]],0),"")</f>
        <v/>
      </c>
      <c r="K16" s="58">
        <f>IF(PaymentSchedule3[[#This Row],[Payment Number]]&lt;&gt;"",SUM(INDEX(PaymentSchedule3[Interest],1,1):PaymentSchedule3[[#This Row],[Interest]]),"")</f>
        <v/>
      </c>
    </row>
    <row r="17" ht="24" customHeight="1">
      <c r="B17" s="23">
        <f>IF(LoanIsGood,IF(ROW()-ROW(PaymentSchedule3[[#Headers],[Payment Number]])&gt;ScheduledNumberOfPayments,"",ROW()-ROW(PaymentSchedule3[[#Headers],[Payment Number]])),"")</f>
        <v/>
      </c>
      <c r="C17" s="57">
        <f>IF(PaymentSchedule3[[#This Row],[Payment Number]]&lt;&gt;"",LoanStartDate+14*(PaymentSchedule3[[#This Row],[Payment Number]]-1),"")</f>
        <v/>
      </c>
      <c r="D17" s="58">
        <f>IF(PaymentSchedule3[[#This Row],[Payment Number]]&lt;&gt;"",IF(ROW()-ROW(PaymentSchedule3[[#Headers],[Beginning
Balance]])=1,LoanAmount,INDEX(PaymentSchedule3[Ending
Balance],ROW()-ROW(PaymentSchedule3[[#Headers],[Beginning
Balance]])-1)),"")</f>
        <v/>
      </c>
      <c r="E17" s="58">
        <f>IF(PaymentSchedule3[[#This Row],[Payment Number]]&lt;&gt;"",ScheduledPayment,"")</f>
        <v/>
      </c>
      <c r="F17" s="58">
        <f>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f>
        <v/>
      </c>
      <c r="G17" s="58">
        <f>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
      </c>
      <c r="H17" s="58">
        <f>IF(PaymentSchedule3[[#This Row],[Payment Number]]&lt;&gt;"",PaymentSchedule3[[#This Row],[Total
Payment]]-PaymentSchedule3[[#This Row],[Interest]],"")</f>
        <v/>
      </c>
      <c r="I17" s="58">
        <f>IF(PaymentSchedule3[[#This Row],[Payment Number]]&lt;&gt;"",PaymentSchedule3[[#This Row],[Beginning
Balance]]*(InterestRate/PaymentsPerYear),"")</f>
        <v/>
      </c>
      <c r="J17" s="58">
        <f>IF(PaymentSchedule3[[#This Row],[Payment Number]]&lt;&gt;"",IF(PaymentSchedule3[[#This Row],[Scheduled Payment]]+PaymentSchedule3[[#This Row],[Extra
Payment]]&lt;=PaymentSchedule3[[#This Row],[Beginning
Balance]],PaymentSchedule3[[#This Row],[Beginning
Balance]]-PaymentSchedule3[[#This Row],[Principal]],0),"")</f>
        <v/>
      </c>
      <c r="K17" s="58">
        <f>IF(PaymentSchedule3[[#This Row],[Payment Number]]&lt;&gt;"",SUM(INDEX(PaymentSchedule3[Interest],1,1):PaymentSchedule3[[#This Row],[Interest]]),"")</f>
        <v/>
      </c>
    </row>
    <row r="18" ht="24" customHeight="1">
      <c r="B18" s="23">
        <f>IF(LoanIsGood,IF(ROW()-ROW(PaymentSchedule3[[#Headers],[Payment Number]])&gt;ScheduledNumberOfPayments,"",ROW()-ROW(PaymentSchedule3[[#Headers],[Payment Number]])),"")</f>
        <v/>
      </c>
      <c r="C18" s="57">
        <f>IF(PaymentSchedule3[[#This Row],[Payment Number]]&lt;&gt;"",LoanStartDate+14*(PaymentSchedule3[[#This Row],[Payment Number]]-1),"")</f>
        <v/>
      </c>
      <c r="D18" s="58">
        <f>IF(PaymentSchedule3[[#This Row],[Payment Number]]&lt;&gt;"",IF(ROW()-ROW(PaymentSchedule3[[#Headers],[Beginning
Balance]])=1,LoanAmount,INDEX(PaymentSchedule3[Ending
Balance],ROW()-ROW(PaymentSchedule3[[#Headers],[Beginning
Balance]])-1)),"")</f>
        <v/>
      </c>
      <c r="E18" s="58">
        <f>IF(PaymentSchedule3[[#This Row],[Payment Number]]&lt;&gt;"",ScheduledPayment,"")</f>
        <v/>
      </c>
      <c r="F18" s="58">
        <f>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f>
        <v/>
      </c>
      <c r="G18" s="58">
        <f>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
      </c>
      <c r="H18" s="58">
        <f>IF(PaymentSchedule3[[#This Row],[Payment Number]]&lt;&gt;"",PaymentSchedule3[[#This Row],[Total
Payment]]-PaymentSchedule3[[#This Row],[Interest]],"")</f>
        <v/>
      </c>
      <c r="I18" s="58">
        <f>IF(PaymentSchedule3[[#This Row],[Payment Number]]&lt;&gt;"",PaymentSchedule3[[#This Row],[Beginning
Balance]]*(InterestRate/PaymentsPerYear),"")</f>
        <v/>
      </c>
      <c r="J18" s="58">
        <f>IF(PaymentSchedule3[[#This Row],[Payment Number]]&lt;&gt;"",IF(PaymentSchedule3[[#This Row],[Scheduled Payment]]+PaymentSchedule3[[#This Row],[Extra
Payment]]&lt;=PaymentSchedule3[[#This Row],[Beginning
Balance]],PaymentSchedule3[[#This Row],[Beginning
Balance]]-PaymentSchedule3[[#This Row],[Principal]],0),"")</f>
        <v/>
      </c>
      <c r="K18" s="58">
        <f>IF(PaymentSchedule3[[#This Row],[Payment Number]]&lt;&gt;"",SUM(INDEX(PaymentSchedule3[Interest],1,1):PaymentSchedule3[[#This Row],[Interest]]),"")</f>
        <v/>
      </c>
    </row>
    <row r="19" ht="24" customHeight="1">
      <c r="B19" s="23">
        <f>IF(LoanIsGood,IF(ROW()-ROW(PaymentSchedule3[[#Headers],[Payment Number]])&gt;ScheduledNumberOfPayments,"",ROW()-ROW(PaymentSchedule3[[#Headers],[Payment Number]])),"")</f>
        <v/>
      </c>
      <c r="C19" s="57">
        <f>IF(PaymentSchedule3[[#This Row],[Payment Number]]&lt;&gt;"",LoanStartDate+14*(PaymentSchedule3[[#This Row],[Payment Number]]-1),"")</f>
        <v/>
      </c>
      <c r="D19" s="58">
        <f>IF(PaymentSchedule3[[#This Row],[Payment Number]]&lt;&gt;"",IF(ROW()-ROW(PaymentSchedule3[[#Headers],[Beginning
Balance]])=1,LoanAmount,INDEX(PaymentSchedule3[Ending
Balance],ROW()-ROW(PaymentSchedule3[[#Headers],[Beginning
Balance]])-1)),"")</f>
        <v/>
      </c>
      <c r="E19" s="58">
        <f>IF(PaymentSchedule3[[#This Row],[Payment Number]]&lt;&gt;"",ScheduledPayment,"")</f>
        <v/>
      </c>
      <c r="F19" s="58">
        <f>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f>
        <v/>
      </c>
      <c r="G19" s="58">
        <f>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
      </c>
      <c r="H19" s="58">
        <f>IF(PaymentSchedule3[[#This Row],[Payment Number]]&lt;&gt;"",PaymentSchedule3[[#This Row],[Total
Payment]]-PaymentSchedule3[[#This Row],[Interest]],"")</f>
        <v/>
      </c>
      <c r="I19" s="58">
        <f>IF(PaymentSchedule3[[#This Row],[Payment Number]]&lt;&gt;"",PaymentSchedule3[[#This Row],[Beginning
Balance]]*(InterestRate/PaymentsPerYear),"")</f>
        <v/>
      </c>
      <c r="J19" s="58">
        <f>IF(PaymentSchedule3[[#This Row],[Payment Number]]&lt;&gt;"",IF(PaymentSchedule3[[#This Row],[Scheduled Payment]]+PaymentSchedule3[[#This Row],[Extra
Payment]]&lt;=PaymentSchedule3[[#This Row],[Beginning
Balance]],PaymentSchedule3[[#This Row],[Beginning
Balance]]-PaymentSchedule3[[#This Row],[Principal]],0),"")</f>
        <v/>
      </c>
      <c r="K19" s="58">
        <f>IF(PaymentSchedule3[[#This Row],[Payment Number]]&lt;&gt;"",SUM(INDEX(PaymentSchedule3[Interest],1,1):PaymentSchedule3[[#This Row],[Interest]]),"")</f>
        <v/>
      </c>
    </row>
    <row r="20" ht="24" customHeight="1">
      <c r="B20" s="23">
        <f>IF(LoanIsGood,IF(ROW()-ROW(PaymentSchedule3[[#Headers],[Payment Number]])&gt;ScheduledNumberOfPayments,"",ROW()-ROW(PaymentSchedule3[[#Headers],[Payment Number]])),"")</f>
        <v/>
      </c>
      <c r="C20" s="57">
        <f>IF(PaymentSchedule3[[#This Row],[Payment Number]]&lt;&gt;"",LoanStartDate+14*(PaymentSchedule3[[#This Row],[Payment Number]]-1),"")</f>
        <v/>
      </c>
      <c r="D20" s="58">
        <f>IF(PaymentSchedule3[[#This Row],[Payment Number]]&lt;&gt;"",IF(ROW()-ROW(PaymentSchedule3[[#Headers],[Beginning
Balance]])=1,LoanAmount,INDEX(PaymentSchedule3[Ending
Balance],ROW()-ROW(PaymentSchedule3[[#Headers],[Beginning
Balance]])-1)),"")</f>
        <v/>
      </c>
      <c r="E20" s="58">
        <f>IF(PaymentSchedule3[[#This Row],[Payment Number]]&lt;&gt;"",ScheduledPayment,"")</f>
        <v/>
      </c>
      <c r="F20" s="58">
        <f>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f>
        <v/>
      </c>
      <c r="G20" s="58">
        <f>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
      </c>
      <c r="H20" s="58">
        <f>IF(PaymentSchedule3[[#This Row],[Payment Number]]&lt;&gt;"",PaymentSchedule3[[#This Row],[Total
Payment]]-PaymentSchedule3[[#This Row],[Interest]],"")</f>
        <v/>
      </c>
      <c r="I20" s="58">
        <f>IF(PaymentSchedule3[[#This Row],[Payment Number]]&lt;&gt;"",PaymentSchedule3[[#This Row],[Beginning
Balance]]*(InterestRate/PaymentsPerYear),"")</f>
        <v/>
      </c>
      <c r="J20" s="58">
        <f>IF(PaymentSchedule3[[#This Row],[Payment Number]]&lt;&gt;"",IF(PaymentSchedule3[[#This Row],[Scheduled Payment]]+PaymentSchedule3[[#This Row],[Extra
Payment]]&lt;=PaymentSchedule3[[#This Row],[Beginning
Balance]],PaymentSchedule3[[#This Row],[Beginning
Balance]]-PaymentSchedule3[[#This Row],[Principal]],0),"")</f>
        <v/>
      </c>
      <c r="K20" s="58">
        <f>IF(PaymentSchedule3[[#This Row],[Payment Number]]&lt;&gt;"",SUM(INDEX(PaymentSchedule3[Interest],1,1):PaymentSchedule3[[#This Row],[Interest]]),"")</f>
        <v/>
      </c>
    </row>
    <row r="21" ht="24" customHeight="1">
      <c r="B21" s="23">
        <f>IF(LoanIsGood,IF(ROW()-ROW(PaymentSchedule3[[#Headers],[Payment Number]])&gt;ScheduledNumberOfPayments,"",ROW()-ROW(PaymentSchedule3[[#Headers],[Payment Number]])),"")</f>
        <v/>
      </c>
      <c r="C21" s="57">
        <f>IF(PaymentSchedule3[[#This Row],[Payment Number]]&lt;&gt;"",LoanStartDate+14*(PaymentSchedule3[[#This Row],[Payment Number]]-1),"")</f>
        <v/>
      </c>
      <c r="D21" s="58">
        <f>IF(PaymentSchedule3[[#This Row],[Payment Number]]&lt;&gt;"",IF(ROW()-ROW(PaymentSchedule3[[#Headers],[Beginning
Balance]])=1,LoanAmount,INDEX(PaymentSchedule3[Ending
Balance],ROW()-ROW(PaymentSchedule3[[#Headers],[Beginning
Balance]])-1)),"")</f>
        <v/>
      </c>
      <c r="E21" s="58">
        <f>IF(PaymentSchedule3[[#This Row],[Payment Number]]&lt;&gt;"",ScheduledPayment,"")</f>
        <v/>
      </c>
      <c r="F21" s="58">
        <f>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f>
        <v/>
      </c>
      <c r="G21" s="58">
        <f>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
      </c>
      <c r="H21" s="58">
        <f>IF(PaymentSchedule3[[#This Row],[Payment Number]]&lt;&gt;"",PaymentSchedule3[[#This Row],[Total
Payment]]-PaymentSchedule3[[#This Row],[Interest]],"")</f>
        <v/>
      </c>
      <c r="I21" s="58">
        <f>IF(PaymentSchedule3[[#This Row],[Payment Number]]&lt;&gt;"",PaymentSchedule3[[#This Row],[Beginning
Balance]]*(InterestRate/PaymentsPerYear),"")</f>
        <v/>
      </c>
      <c r="J21" s="58">
        <f>IF(PaymentSchedule3[[#This Row],[Payment Number]]&lt;&gt;"",IF(PaymentSchedule3[[#This Row],[Scheduled Payment]]+PaymentSchedule3[[#This Row],[Extra
Payment]]&lt;=PaymentSchedule3[[#This Row],[Beginning
Balance]],PaymentSchedule3[[#This Row],[Beginning
Balance]]-PaymentSchedule3[[#This Row],[Principal]],0),"")</f>
        <v/>
      </c>
      <c r="K21" s="58">
        <f>IF(PaymentSchedule3[[#This Row],[Payment Number]]&lt;&gt;"",SUM(INDEX(PaymentSchedule3[Interest],1,1):PaymentSchedule3[[#This Row],[Interest]]),"")</f>
        <v/>
      </c>
    </row>
    <row r="22" ht="24" customHeight="1">
      <c r="B22" s="23">
        <f>IF(LoanIsGood,IF(ROW()-ROW(PaymentSchedule3[[#Headers],[Payment Number]])&gt;ScheduledNumberOfPayments,"",ROW()-ROW(PaymentSchedule3[[#Headers],[Payment Number]])),"")</f>
        <v/>
      </c>
      <c r="C22" s="57">
        <f>IF(PaymentSchedule3[[#This Row],[Payment Number]]&lt;&gt;"",LoanStartDate+14*(PaymentSchedule3[[#This Row],[Payment Number]]-1),"")</f>
        <v/>
      </c>
      <c r="D22" s="58">
        <f>IF(PaymentSchedule3[[#This Row],[Payment Number]]&lt;&gt;"",IF(ROW()-ROW(PaymentSchedule3[[#Headers],[Beginning
Balance]])=1,LoanAmount,INDEX(PaymentSchedule3[Ending
Balance],ROW()-ROW(PaymentSchedule3[[#Headers],[Beginning
Balance]])-1)),"")</f>
        <v/>
      </c>
      <c r="E22" s="58">
        <f>IF(PaymentSchedule3[[#This Row],[Payment Number]]&lt;&gt;"",ScheduledPayment,"")</f>
        <v/>
      </c>
      <c r="F22" s="58">
        <f>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f>
        <v/>
      </c>
      <c r="G22" s="58">
        <f>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
      </c>
      <c r="H22" s="58">
        <f>IF(PaymentSchedule3[[#This Row],[Payment Number]]&lt;&gt;"",PaymentSchedule3[[#This Row],[Total
Payment]]-PaymentSchedule3[[#This Row],[Interest]],"")</f>
        <v/>
      </c>
      <c r="I22" s="58">
        <f>IF(PaymentSchedule3[[#This Row],[Payment Number]]&lt;&gt;"",PaymentSchedule3[[#This Row],[Beginning
Balance]]*(InterestRate/PaymentsPerYear),"")</f>
        <v/>
      </c>
      <c r="J22" s="58">
        <f>IF(PaymentSchedule3[[#This Row],[Payment Number]]&lt;&gt;"",IF(PaymentSchedule3[[#This Row],[Scheduled Payment]]+PaymentSchedule3[[#This Row],[Extra
Payment]]&lt;=PaymentSchedule3[[#This Row],[Beginning
Balance]],PaymentSchedule3[[#This Row],[Beginning
Balance]]-PaymentSchedule3[[#This Row],[Principal]],0),"")</f>
        <v/>
      </c>
      <c r="K22" s="58">
        <f>IF(PaymentSchedule3[[#This Row],[Payment Number]]&lt;&gt;"",SUM(INDEX(PaymentSchedule3[Interest],1,1):PaymentSchedule3[[#This Row],[Interest]]),"")</f>
        <v/>
      </c>
    </row>
    <row r="23" ht="24" customHeight="1">
      <c r="B23" s="23">
        <f>IF(LoanIsGood,IF(ROW()-ROW(PaymentSchedule3[[#Headers],[Payment Number]])&gt;ScheduledNumberOfPayments,"",ROW()-ROW(PaymentSchedule3[[#Headers],[Payment Number]])),"")</f>
        <v/>
      </c>
      <c r="C23" s="57">
        <f>IF(PaymentSchedule3[[#This Row],[Payment Number]]&lt;&gt;"",LoanStartDate+14*(PaymentSchedule3[[#This Row],[Payment Number]]-1),"")</f>
        <v/>
      </c>
      <c r="D23" s="58">
        <f>IF(PaymentSchedule3[[#This Row],[Payment Number]]&lt;&gt;"",IF(ROW()-ROW(PaymentSchedule3[[#Headers],[Beginning
Balance]])=1,LoanAmount,INDEX(PaymentSchedule3[Ending
Balance],ROW()-ROW(PaymentSchedule3[[#Headers],[Beginning
Balance]])-1)),"")</f>
        <v/>
      </c>
      <c r="E23" s="58">
        <f>IF(PaymentSchedule3[[#This Row],[Payment Number]]&lt;&gt;"",ScheduledPayment,"")</f>
        <v/>
      </c>
      <c r="F23" s="58">
        <f>IF(PaymentSchedule3[[#This Row],[Payment Number]]&lt;&gt;"",IF(PaymentSchedule3[[#This Row],[Scheduled Payment]]+ExtraPayments&lt;PaymentSchedule3[[#This Row],[Beginning
Balance]],ExtraPayments,IF(PaymentSchedule3[[#This Row],[Beginning
Balance]]-PaymentSchedule3[[#This Row],[Scheduled Payment]]&gt;0,PaymentSchedule3[[#This Row],[Beginning
Balance]]-PaymentSchedule3[[#This Row],[Scheduled Payment]],0)),"")</f>
        <v/>
      </c>
      <c r="G23" s="58">
        <f>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
      </c>
      <c r="H23" s="58">
        <f>IF(PaymentSchedule3[[#This Row],[Payment Number]]&lt;&gt;"",PaymentSchedule3[[#This Row],[Total
Payment]]-PaymentSchedule3[[#This Row],[Interest]],"")</f>
        <v/>
      </c>
      <c r="I23" s="58">
        <f>IF(PaymentSchedule3[[#This Row],[Payment Number]]&lt;&gt;"",PaymentSchedule3[[#This Row],[Beginning
Balance]]*(InterestRate/PaymentsPerYear),"")</f>
        <v/>
      </c>
      <c r="J23" s="58">
        <f>IF(PaymentSchedule3[[#This Row],[Payment Number]]&lt;&gt;"",IF(PaymentSchedule3[[#This Row],[Scheduled Payment]]+PaymentSchedule3[[#This Row],[Extra
Payment]]&lt;=PaymentSchedule3[[#This Row],[Beginning
Balance]],PaymentSchedule3[[#This Row],[Beginning
Balance]]-PaymentSchedule3[[#This Row],[Principal]],0),"")</f>
        <v/>
      </c>
      <c r="K23" s="58">
        <f>IF(PaymentSchedule3[[#This Row],[Payment Number]]&lt;&gt;"",SUM(INDEX(PaymentSchedule3[Interest],1,1):PaymentSchedule3[[#This Row],[Interest]]),"")</f>
        <v/>
      </c>
    </row>
  </sheetData>
  <mergeCells count="20">
    <mergeCell ref="B11:D11"/>
    <mergeCell ref="B8:D8"/>
    <mergeCell ref="G11:H11"/>
    <mergeCell ref="G8:H8"/>
    <mergeCell ref="C2:K2"/>
    <mergeCell ref="G7:H7"/>
    <mergeCell ref="I5:K5"/>
    <mergeCell ref="I8:K8"/>
    <mergeCell ref="G6:H6"/>
    <mergeCell ref="B6:D6"/>
    <mergeCell ref="B5:D5"/>
    <mergeCell ref="I10:K10"/>
    <mergeCell ref="I9:K9"/>
    <mergeCell ref="G5:H5"/>
    <mergeCell ref="B9:C9"/>
    <mergeCell ref="B7:D7"/>
    <mergeCell ref="I6:K6"/>
    <mergeCell ref="I11:K11"/>
    <mergeCell ref="G9:H9"/>
    <mergeCell ref="I7:K7"/>
  </mergeCells>
  <conditionalFormatting sqref="B14:K23">
    <cfRule type="expression" priority="1" dxfId="22">
      <formula>($B14="")+(($D14=0)*($F14=0))</formula>
    </cfRule>
  </conditionalFormatting>
  <dataValidations count="26">
    <dataValidation sqref="K13" showDropDown="0" showInputMessage="1" showErrorMessage="1" allowBlank="1" prompt="Cumulative interest is automatically updated in this column"/>
    <dataValidation sqref="J13" showDropDown="0" showInputMessage="1" showErrorMessage="1" allowBlank="1" prompt="Ending balance is automatically updated in this column"/>
    <dataValidation sqref="I13" showDropDown="0" showInputMessage="1" showErrorMessage="1" allowBlank="1" prompt="Interest is automatically updated in this column"/>
    <dataValidation sqref="H13" showDropDown="0" showInputMessage="1" showErrorMessage="1" allowBlank="1" prompt="Principal is automatically updated in this column"/>
    <dataValidation sqref="G13" showDropDown="0" showInputMessage="1" showErrorMessage="1" allowBlank="1" prompt="Total payment is automatically updated in this column"/>
    <dataValidation sqref="F13" showDropDown="0" showInputMessage="1" showErrorMessage="1" allowBlank="1" prompt="Extra payment is automatically updated in this column"/>
    <dataValidation sqref="E13" showDropDown="0" showInputMessage="1" showErrorMessage="1" allowBlank="1" prompt="Scheduled payment is automatically updated in this column"/>
    <dataValidation sqref="D13" showDropDown="0" showInputMessage="1" showErrorMessage="1" allowBlank="1" prompt="Beginning balance is automatically updated in this column"/>
    <dataValidation sqref="C13" showDropDown="0" showInputMessage="1" showErrorMessage="1" allowBlank="1" prompt="Payment date is automatically updated in this column"/>
    <dataValidation sqref="B13" showDropDown="0" showInputMessage="1" showErrorMessage="1" allowBlank="1" prompt="Payment number is automatically updated in this column"/>
    <dataValidation sqref="I8" showDropDown="0" showInputMessage="1" showErrorMessage="1" allowBlank="1" prompt="Automatically updated total early payments"/>
    <dataValidation sqref="I7" showDropDown="0" showInputMessage="1" showErrorMessage="1" allowBlank="1" prompt="Automatically updated actual number of payments"/>
    <dataValidation sqref="I6" showDropDown="0" showInputMessage="1" showErrorMessage="1" allowBlank="1" prompt="Automatically updated scheduled number of payments"/>
    <dataValidation sqref="I5" showDropDown="0" showInputMessage="1" showErrorMessage="1" allowBlank="1" prompt="Automatically updated scheduled payment amount"/>
    <dataValidation sqref="I9" showDropDown="0" showInputMessage="1" showErrorMessage="1" allowBlank="1" prompt="Automatically calculated total interest"/>
    <dataValidation sqref="E11" showDropDown="0" showInputMessage="1" showErrorMessage="1" allowBlank="1" prompt="This would be for Australian Dollars"/>
    <dataValidation sqref="E9" showDropDown="0" showInputMessage="1" showErrorMessage="1" allowBlank="1" prompt="This is where I would like to have per fortnight instead of per month"/>
    <dataValidation sqref="E8" showDropDown="0" showInputMessage="1" showErrorMessage="1" allowBlank="1" prompt="This is where would be how many fortnights in one year"/>
    <dataValidation sqref="E7" showDropDown="0" showInputMessage="1" showErrorMessage="1" allowBlank="1" prompt="Enter loan period in years in this cell"/>
    <dataValidation sqref="E6" showDropDown="0" showInputMessage="1" showErrorMessage="1" allowBlank="1" prompt="Interest would be zero%"/>
    <dataValidation sqref="E5" showDropDown="0" showInputMessage="1" showErrorMessage="1" allowBlank="1" prompt="Enter Loan Amount in this cell"/>
    <dataValidation sqref="C2:K2" showDropDown="0" showInputMessage="1" showErrorMessage="1" allowBlank="1" prompt="Worksheet title is in this cell. _x000a__x000a_Enter loan values in cells E5 to E9 &amp; extra payments in cell E11.  Enter loan summary values in cells I5 to K9, with lender name in cell I11.  _x000a__x000a_The Payment Schedule table will automatically update."/>
    <dataValidation sqref="A1" showDropDown="0" showInputMessage="1" showErrorMessage="1" allowBlank="1" prompt="This workbook produces a loan amortisation schedule that calculates total interest and total payments &amp; includes the option for extra payments._x000a__x000a_Go to cell C2 for additional information about this template._x000a_"/>
    <dataValidation sqref="B4" showDropDown="0" showInputMessage="1" showErrorMessage="1" allowBlank="1" prompt="Enter loan values in cells E5 to E9, and the extra payment in cell E11. Description of each loan value is in column E. Payment Schedule table starting in cell G4 will automatically update."/>
    <dataValidation sqref="G4" showDropDown="0" showInputMessage="1" showErrorMessage="1" allowBlank="1" prompt="Loan Summary fields from I5 to I9 are automatically adjusted based on the values entered in cells E5 to E9. Enter the Lender's name in I11._x000a__x000a_Description of each value can be found in column I."/>
    <dataValidation sqref="B14" showDropDown="0" showInputMessage="1" showErrorMessage="1" allowBlank="1" prompt="When I would in put 1 in the cell everything gets added in the entire row automatically this currently just a template which could be classified as mock data"/>
  </dataValidations>
  <printOptions horizontalCentered="1"/>
  <pageMargins left="0.4" right="0.4" top="0.4" bottom="0.5" header="0.3" footer="0.3"/>
  <pageSetup orientation="landscape" paperSize="9" fitToHeight="0"/>
  <headerFooter differentFirst="1">
    <oddHeader/>
    <oddFooter>&amp;L&amp;C&amp;R</oddFooter>
    <evenHeader/>
    <evenFooter/>
    <firstHeader/>
    <firstFooter/>
  </headerFooter>
  <tableParts count="1">
    <tablePart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2020-08-04T04:24:44Z</dcterms:created>
  <dcterms:modified xsi:type="dcterms:W3CDTF">2025-09-29T14:01:09Z</dcterms:modified>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0x01010079F111ED35F8CC479449609E8A0923A6</vt:lpwstr>
  </property>
</Properties>
</file>