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20" yWindow="45" windowWidth="15135" windowHeight="8130" tabRatio="600" firstSheet="0" activeTab="0" autoFilterDateGrouping="1"/>
  </bookViews>
  <sheets>
    <sheet name="instruction-districts" sheetId="1" state="visible" r:id="rId1"/>
    <sheet name="instruction-charters" sheetId="2" state="visible" r:id="rId2"/>
    <sheet name="support-districts" sheetId="3" state="visible" r:id="rId3"/>
    <sheet name="support-charters" sheetId="4" state="visible" r:id="rId4"/>
    <sheet name="Licensed FTEs" sheetId="5" state="visible" r:id="rId5"/>
    <sheet name="Classified FTEs" sheetId="6" state="visible" r:id="rId6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00_);\(#,##0.000\)"/>
  </numFmts>
  <fonts count="15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Helvetica"/>
      <family val="2"/>
      <b val="1"/>
      <sz val="10"/>
    </font>
    <font>
      <name val="Arial"/>
      <family val="2"/>
      <b val="1"/>
      <sz val="12"/>
    </font>
    <font>
      <name val="Helvetica"/>
      <family val="2"/>
      <b val="1"/>
      <sz val="9"/>
    </font>
    <font>
      <name val="Arial"/>
      <family val="2"/>
      <sz val="10"/>
    </font>
    <font>
      <name val="Helvetica"/>
      <family val="2"/>
      <b val="1"/>
      <sz val="9"/>
    </font>
    <font>
      <name val="Helvetica"/>
      <family val="2"/>
      <sz val="9"/>
    </font>
    <font>
      <name val="Arial"/>
      <family val="2"/>
      <b val="1"/>
      <sz val="10"/>
    </font>
    <font>
      <name val="Helvetica"/>
      <family val="2"/>
      <b val="1"/>
      <sz val="10"/>
    </font>
    <font>
      <name val="Helvetica"/>
      <family val="2"/>
      <color theme="1"/>
      <sz val="10"/>
    </font>
    <font>
      <name val="Helvetica"/>
      <family val="2"/>
      <sz val="10"/>
    </font>
    <font>
      <name val="Calibri"/>
      <family val="2"/>
      <color theme="1"/>
      <sz val="10"/>
      <scheme val="minor"/>
    </font>
    <font>
      <name val="Arial"/>
      <family val="2"/>
      <color theme="1"/>
      <sz val="10"/>
    </font>
    <font>
      <name val="Arial"/>
      <family val="2"/>
      <b val="1"/>
      <color theme="1"/>
      <sz val="10"/>
    </font>
  </fonts>
  <fills count="4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4">
    <xf numFmtId="0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7" pivotButton="0" quotePrefix="0" xfId="0"/>
    <xf numFmtId="0" fontId="0" fillId="0" borderId="5" pivotButton="0" quotePrefix="0" xfId="0"/>
    <xf numFmtId="0" fontId="0" fillId="0" borderId="9" pivotButton="0" quotePrefix="0" xfId="0"/>
    <xf numFmtId="0" fontId="0" fillId="0" borderId="13" pivotButton="0" quotePrefix="0" xfId="0"/>
    <xf numFmtId="0" fontId="4" fillId="0" borderId="13" applyAlignment="1" pivotButton="0" quotePrefix="0" xfId="0">
      <alignment horizontal="centerContinuous"/>
    </xf>
    <xf numFmtId="164" fontId="1" fillId="0" borderId="22" applyAlignment="1" pivotButton="0" quotePrefix="0" xfId="0">
      <alignment horizontal="center"/>
    </xf>
    <xf numFmtId="164" fontId="1" fillId="0" borderId="23" applyAlignment="1" pivotButton="0" quotePrefix="0" xfId="0">
      <alignment horizontal="center"/>
    </xf>
    <xf numFmtId="164" fontId="1" fillId="0" borderId="24" applyAlignment="1" pivotButton="0" quotePrefix="0" xfId="0">
      <alignment horizontal="center"/>
    </xf>
    <xf numFmtId="0" fontId="4" fillId="0" borderId="7" applyAlignment="1" pivotButton="0" quotePrefix="1" xfId="0">
      <alignment horizontal="left"/>
    </xf>
    <xf numFmtId="164" fontId="1" fillId="0" borderId="1" pivotButton="0" quotePrefix="0" xfId="0"/>
    <xf numFmtId="164" fontId="0" fillId="0" borderId="25" pivotButton="0" quotePrefix="0" xfId="0"/>
    <xf numFmtId="164" fontId="0" fillId="0" borderId="6" pivotButton="0" quotePrefix="0" xfId="0"/>
    <xf numFmtId="164" fontId="0" fillId="0" borderId="6" pivotButton="0" quotePrefix="0" xfId="0"/>
    <xf numFmtId="164" fontId="0" fillId="0" borderId="25" pivotButton="0" quotePrefix="0" xfId="0"/>
    <xf numFmtId="164" fontId="1" fillId="0" borderId="6" pivotButton="0" quotePrefix="0" xfId="0"/>
    <xf numFmtId="0" fontId="4" fillId="0" borderId="9" applyAlignment="1" pivotButton="0" quotePrefix="1" xfId="0">
      <alignment horizontal="left"/>
    </xf>
    <xf numFmtId="164" fontId="1" fillId="0" borderId="5" pivotButton="0" quotePrefix="0" xfId="0"/>
    <xf numFmtId="164" fontId="0" fillId="0" borderId="0" pivotButton="0" quotePrefix="0" xfId="0"/>
    <xf numFmtId="164" fontId="0" fillId="0" borderId="8" pivotButton="0" quotePrefix="0" xfId="0"/>
    <xf numFmtId="164" fontId="0" fillId="0" borderId="0" pivotButton="0" quotePrefix="0" xfId="0"/>
    <xf numFmtId="164" fontId="1" fillId="0" borderId="8" pivotButton="0" quotePrefix="0" xfId="0"/>
    <xf numFmtId="0" fontId="0" fillId="0" borderId="11" pivotButton="0" quotePrefix="0" xfId="0"/>
    <xf numFmtId="0" fontId="4" fillId="0" borderId="11" applyAlignment="1" pivotButton="0" quotePrefix="1" xfId="0">
      <alignment horizontal="left"/>
    </xf>
    <xf numFmtId="164" fontId="1" fillId="0" borderId="12" pivotButton="0" quotePrefix="0" xfId="0"/>
    <xf numFmtId="164" fontId="0" fillId="0" borderId="26" pivotButton="0" quotePrefix="0" xfId="0"/>
    <xf numFmtId="164" fontId="0" fillId="0" borderId="10" pivotButton="0" quotePrefix="0" xfId="0"/>
    <xf numFmtId="164" fontId="1" fillId="0" borderId="10" pivotButton="0" quotePrefix="0" xfId="0"/>
    <xf numFmtId="0" fontId="4" fillId="2" borderId="9" applyAlignment="1" pivotButton="0" quotePrefix="1" xfId="0">
      <alignment horizontal="left"/>
    </xf>
    <xf numFmtId="0" fontId="2" fillId="0" borderId="13" applyAlignment="1" pivotButton="0" quotePrefix="0" xfId="0">
      <alignment horizontal="left"/>
    </xf>
    <xf numFmtId="164" fontId="1" fillId="0" borderId="2" pivotButton="0" quotePrefix="0" xfId="0"/>
    <xf numFmtId="164" fontId="1" fillId="0" borderId="3" pivotButton="0" quotePrefix="0" xfId="0"/>
    <xf numFmtId="164" fontId="1" fillId="0" borderId="4" pivotButton="0" quotePrefix="0" xfId="0"/>
    <xf numFmtId="164" fontId="2" fillId="0" borderId="13" applyAlignment="1" pivotButton="0" quotePrefix="0" xfId="0">
      <alignment horizontal="center"/>
    </xf>
    <xf numFmtId="164" fontId="1" fillId="0" borderId="4" pivotButton="0" quotePrefix="0" xfId="0"/>
    <xf numFmtId="0" fontId="0" fillId="0" borderId="9" applyAlignment="1" pivotButton="0" quotePrefix="0" xfId="0">
      <alignment horizontal="right"/>
    </xf>
    <xf numFmtId="0" fontId="4" fillId="0" borderId="9" applyAlignment="1" pivotButton="0" quotePrefix="0" xfId="0">
      <alignment horizontal="left"/>
    </xf>
    <xf numFmtId="164" fontId="5" fillId="0" borderId="0" pivotButton="0" quotePrefix="0" xfId="0"/>
    <xf numFmtId="164" fontId="5" fillId="0" borderId="8" pivotButton="0" quotePrefix="0" xfId="0"/>
    <xf numFmtId="164" fontId="1" fillId="0" borderId="5" pivotButton="0" quotePrefix="0" xfId="0"/>
    <xf numFmtId="164" fontId="0" fillId="0" borderId="5" pivotButton="0" quotePrefix="0" xfId="0"/>
    <xf numFmtId="164" fontId="1" fillId="0" borderId="12" pivotButton="0" quotePrefix="0" xfId="0"/>
    <xf numFmtId="164" fontId="0" fillId="0" borderId="26" pivotButton="0" quotePrefix="0" xfId="0"/>
    <xf numFmtId="164" fontId="0" fillId="0" borderId="12" pivotButton="0" quotePrefix="0" xfId="0"/>
    <xf numFmtId="164" fontId="1" fillId="0" borderId="1" pivotButton="0" quotePrefix="0" xfId="0"/>
    <xf numFmtId="164" fontId="5" fillId="0" borderId="25" pivotButton="0" quotePrefix="0" xfId="0"/>
    <xf numFmtId="164" fontId="5" fillId="0" borderId="6" pivotButton="0" quotePrefix="0" xfId="0"/>
    <xf numFmtId="164" fontId="0" fillId="0" borderId="1" pivotButton="0" quotePrefix="0" xfId="0"/>
    <xf numFmtId="164" fontId="1" fillId="0" borderId="8" pivotButton="0" quotePrefix="0" xfId="0"/>
    <xf numFmtId="164" fontId="1" fillId="0" borderId="25" pivotButton="0" quotePrefix="0" xfId="0"/>
    <xf numFmtId="164" fontId="0" fillId="0" borderId="8" pivotButton="0" quotePrefix="0" xfId="0"/>
    <xf numFmtId="0" fontId="0" fillId="0" borderId="2" applyAlignment="1" pivotButton="0" quotePrefix="0" xfId="0">
      <alignment horizontal="right"/>
    </xf>
    <xf numFmtId="0" fontId="4" fillId="0" borderId="13" applyAlignment="1" pivotButton="0" quotePrefix="0" xfId="0">
      <alignment horizontal="left"/>
    </xf>
    <xf numFmtId="164" fontId="1" fillId="0" borderId="2" pivotButton="0" quotePrefix="0" xfId="0"/>
    <xf numFmtId="164" fontId="0" fillId="0" borderId="3" pivotButton="0" quotePrefix="0" xfId="0"/>
    <xf numFmtId="164" fontId="0" fillId="0" borderId="4" pivotButton="0" quotePrefix="0" xfId="0"/>
    <xf numFmtId="0" fontId="0" fillId="0" borderId="2" pivotButton="0" quotePrefix="0" xfId="0"/>
    <xf numFmtId="164" fontId="5" fillId="0" borderId="3" pivotButton="0" quotePrefix="0" xfId="0"/>
    <xf numFmtId="164" fontId="5" fillId="0" borderId="4" pivotButton="0" quotePrefix="0" xfId="0"/>
    <xf numFmtId="0" fontId="0" fillId="0" borderId="12" pivotButton="0" quotePrefix="0" xfId="0"/>
    <xf numFmtId="0" fontId="4" fillId="0" borderId="11" applyAlignment="1" pivotButton="0" quotePrefix="0" xfId="0">
      <alignment horizontal="left"/>
    </xf>
    <xf numFmtId="164" fontId="1" fillId="0" borderId="26" pivotButton="0" quotePrefix="0" xfId="0"/>
    <xf numFmtId="164" fontId="1" fillId="0" borderId="26" pivotButton="0" quotePrefix="0" xfId="0"/>
    <xf numFmtId="164" fontId="1" fillId="0" borderId="10" pivotButton="0" quotePrefix="0" xfId="0"/>
    <xf numFmtId="0" fontId="0" fillId="0" borderId="25" pivotButton="0" quotePrefix="0" xfId="0"/>
    <xf numFmtId="0" fontId="0" fillId="0" borderId="0" pivotButton="0" quotePrefix="0" xfId="0"/>
    <xf numFmtId="0" fontId="6" fillId="0" borderId="31" applyAlignment="1" pivotButton="0" quotePrefix="0" xfId="0">
      <alignment horizontal="center" wrapText="1"/>
    </xf>
    <xf numFmtId="0" fontId="4" fillId="0" borderId="1" applyAlignment="1" pivotButton="0" quotePrefix="0" xfId="0">
      <alignment horizontal="centerContinuous"/>
    </xf>
    <xf numFmtId="0" fontId="6" fillId="0" borderId="29" applyAlignment="1" pivotButton="0" quotePrefix="0" xfId="0">
      <alignment horizontal="center" wrapText="1"/>
    </xf>
    <xf numFmtId="0" fontId="6" fillId="0" borderId="30" applyAlignment="1" pivotButton="0" quotePrefix="0" xfId="0">
      <alignment horizontal="center" wrapText="1"/>
    </xf>
    <xf numFmtId="0" fontId="6" fillId="0" borderId="31" applyAlignment="1" pivotButton="0" quotePrefix="0" xfId="0">
      <alignment horizontal="center" wrapText="1"/>
    </xf>
    <xf numFmtId="0" fontId="6" fillId="0" borderId="32" applyAlignment="1" pivotButton="0" quotePrefix="0" xfId="0">
      <alignment horizontal="center" wrapText="1"/>
    </xf>
    <xf numFmtId="0" fontId="6" fillId="0" borderId="30" applyAlignment="1" pivotButton="0" quotePrefix="0" xfId="0">
      <alignment horizontal="center" wrapText="1"/>
    </xf>
    <xf numFmtId="0" fontId="6" fillId="0" borderId="32" applyAlignment="1" pivotButton="0" quotePrefix="0" xfId="0">
      <alignment horizontal="center" wrapText="1"/>
    </xf>
    <xf numFmtId="0" fontId="4" fillId="0" borderId="5" applyAlignment="1" pivotButton="0" quotePrefix="1" xfId="0">
      <alignment horizontal="left"/>
    </xf>
    <xf numFmtId="0" fontId="7" fillId="0" borderId="9" pivotButton="0" quotePrefix="0" xfId="0"/>
    <xf numFmtId="0" fontId="7" fillId="0" borderId="5" pivotButton="0" quotePrefix="0" xfId="0"/>
    <xf numFmtId="0" fontId="7" fillId="0" borderId="0" pivotButton="0" quotePrefix="0" xfId="0"/>
    <xf numFmtId="0" fontId="7" fillId="0" borderId="8" pivotButton="0" quotePrefix="0" xfId="0"/>
    <xf numFmtId="0" fontId="6" fillId="0" borderId="8" pivotButton="0" quotePrefix="0" xfId="0"/>
    <xf numFmtId="0" fontId="7" fillId="0" borderId="0" pivotButton="0" quotePrefix="0" xfId="0"/>
    <xf numFmtId="0" fontId="4" fillId="2" borderId="5" applyAlignment="1" pivotButton="0" quotePrefix="1" xfId="0">
      <alignment horizontal="left"/>
    </xf>
    <xf numFmtId="0" fontId="8" fillId="0" borderId="2" pivotButton="0" quotePrefix="0" xfId="0"/>
    <xf numFmtId="0" fontId="2" fillId="0" borderId="2" applyAlignment="1" pivotButton="0" quotePrefix="0" xfId="0">
      <alignment horizontal="left"/>
    </xf>
    <xf numFmtId="0" fontId="6" fillId="0" borderId="13" pivotButton="0" quotePrefix="0" xfId="0"/>
    <xf numFmtId="0" fontId="6" fillId="0" borderId="2" pivotButton="0" quotePrefix="0" xfId="0"/>
    <xf numFmtId="0" fontId="6" fillId="0" borderId="3" pivotButton="0" quotePrefix="0" xfId="0"/>
    <xf numFmtId="0" fontId="6" fillId="0" borderId="4" pivotButton="0" quotePrefix="0" xfId="0"/>
    <xf numFmtId="0" fontId="7" fillId="0" borderId="13" pivotButton="0" quotePrefix="0" xfId="0"/>
    <xf numFmtId="0" fontId="7" fillId="0" borderId="2" pivotButton="0" quotePrefix="0" xfId="0"/>
    <xf numFmtId="0" fontId="7" fillId="0" borderId="3" pivotButton="0" quotePrefix="0" xfId="0"/>
    <xf numFmtId="0" fontId="7" fillId="0" borderId="4" pivotButton="0" quotePrefix="0" xfId="0"/>
    <xf numFmtId="165" fontId="1" fillId="0" borderId="0" applyAlignment="1" pivotButton="0" quotePrefix="0" xfId="0">
      <alignment horizontal="center"/>
    </xf>
    <xf numFmtId="165" fontId="12" fillId="0" borderId="0" pivotButton="0" quotePrefix="0" xfId="0"/>
    <xf numFmtId="165" fontId="10" fillId="0" borderId="0" pivotButton="0" quotePrefix="0" xfId="0"/>
    <xf numFmtId="0" fontId="2" fillId="3" borderId="9" applyAlignment="1" pivotButton="0" quotePrefix="0" xfId="0">
      <alignment horizontal="left"/>
    </xf>
    <xf numFmtId="0" fontId="2" fillId="0" borderId="9" pivotButton="0" quotePrefix="0" xfId="0"/>
    <xf numFmtId="0" fontId="2" fillId="0" borderId="9" pivotButton="0" quotePrefix="0" xfId="0"/>
    <xf numFmtId="164" fontId="2" fillId="0" borderId="9" pivotButton="0" quotePrefix="0" xfId="0"/>
    <xf numFmtId="165" fontId="1" fillId="0" borderId="7" applyAlignment="1" pivotButton="0" quotePrefix="0" xfId="0">
      <alignment horizontal="center"/>
    </xf>
    <xf numFmtId="165" fontId="1" fillId="0" borderId="6" applyAlignment="1" pivotButton="0" quotePrefix="0" xfId="0">
      <alignment horizontal="center"/>
    </xf>
    <xf numFmtId="165" fontId="1" fillId="0" borderId="13" applyAlignment="1" pivotButton="0" quotePrefix="0" xfId="0">
      <alignment horizontal="center" wrapText="1"/>
    </xf>
    <xf numFmtId="165" fontId="1" fillId="0" borderId="4" applyAlignment="1" pivotButton="0" quotePrefix="0" xfId="0">
      <alignment horizontal="center" wrapText="1"/>
    </xf>
    <xf numFmtId="165" fontId="1" fillId="0" borderId="1" pivotButton="0" quotePrefix="0" xfId="0"/>
    <xf numFmtId="165" fontId="13" fillId="0" borderId="5" pivotButton="0" quotePrefix="0" xfId="0"/>
    <xf numFmtId="165" fontId="13" fillId="0" borderId="0" pivotButton="0" quotePrefix="0" xfId="0"/>
    <xf numFmtId="165" fontId="13" fillId="0" borderId="8" pivotButton="0" quotePrefix="0" xfId="0"/>
    <xf numFmtId="165" fontId="1" fillId="0" borderId="5" applyAlignment="1" pivotButton="0" quotePrefix="1" xfId="0">
      <alignment horizontal="left" indent="1"/>
    </xf>
    <xf numFmtId="165" fontId="1" fillId="0" borderId="15" applyAlignment="1" pivotButton="0" quotePrefix="1" xfId="0">
      <alignment horizontal="left" indent="1"/>
    </xf>
    <xf numFmtId="165" fontId="1" fillId="0" borderId="14" applyAlignment="1" pivotButton="0" quotePrefix="1" xfId="0">
      <alignment horizontal="left" indent="1"/>
    </xf>
    <xf numFmtId="165" fontId="1" fillId="0" borderId="5" applyAlignment="1" pivotButton="0" quotePrefix="0" xfId="0">
      <alignment horizontal="left" indent="1"/>
    </xf>
    <xf numFmtId="165" fontId="1" fillId="0" borderId="14" applyAlignment="1" pivotButton="0" quotePrefix="0" xfId="0">
      <alignment horizontal="left" indent="1"/>
    </xf>
    <xf numFmtId="165" fontId="1" fillId="0" borderId="15" applyAlignment="1" pivotButton="0" quotePrefix="0" xfId="0">
      <alignment horizontal="left" indent="1"/>
    </xf>
    <xf numFmtId="165" fontId="1" fillId="0" borderId="2" applyAlignment="1" pivotButton="0" quotePrefix="0" xfId="0">
      <alignment horizontal="left"/>
    </xf>
    <xf numFmtId="165" fontId="1" fillId="0" borderId="9" pivotButton="0" quotePrefix="0" xfId="0"/>
    <xf numFmtId="165" fontId="1" fillId="0" borderId="0" applyAlignment="1" pivotButton="0" quotePrefix="0" xfId="0">
      <alignment horizontal="center" wrapText="1"/>
    </xf>
    <xf numFmtId="165" fontId="1" fillId="0" borderId="8" applyAlignment="1" pivotButton="0" quotePrefix="0" xfId="0">
      <alignment horizontal="center" wrapText="1"/>
    </xf>
    <xf numFmtId="0" fontId="1" fillId="3" borderId="9" applyAlignment="1" pivotButton="0" quotePrefix="0" xfId="0">
      <alignment horizontal="left"/>
    </xf>
    <xf numFmtId="0" fontId="1" fillId="0" borderId="9" pivotButton="0" quotePrefix="0" xfId="0"/>
    <xf numFmtId="0" fontId="1" fillId="0" borderId="9" pivotButton="0" quotePrefix="0" xfId="0"/>
    <xf numFmtId="164" fontId="1" fillId="0" borderId="9" pivotButton="0" quotePrefix="0" xfId="0"/>
    <xf numFmtId="165" fontId="1" fillId="0" borderId="13" applyAlignment="1" pivotButton="0" quotePrefix="0" xfId="0">
      <alignment horizontal="left"/>
    </xf>
    <xf numFmtId="165" fontId="1" fillId="0" borderId="2" applyAlignment="1" pivotButton="0" quotePrefix="0" xfId="0">
      <alignment horizontal="center" wrapText="1"/>
    </xf>
    <xf numFmtId="165" fontId="1" fillId="0" borderId="7" applyAlignment="1" pivotButton="0" quotePrefix="0" xfId="0">
      <alignment horizontal="center" wrapText="1"/>
    </xf>
    <xf numFmtId="165" fontId="1" fillId="0" borderId="13" applyAlignment="1" pivotButton="0" quotePrefix="0" xfId="0">
      <alignment horizontal="center" wrapText="1"/>
    </xf>
    <xf numFmtId="165" fontId="1" fillId="0" borderId="0" applyAlignment="1" pivotButton="0" quotePrefix="0" xfId="0">
      <alignment horizontal="center" wrapText="1"/>
    </xf>
    <xf numFmtId="165" fontId="1" fillId="0" borderId="8" applyAlignment="1" pivotButton="0" quotePrefix="0" xfId="0">
      <alignment horizontal="center" wrapText="1"/>
    </xf>
    <xf numFmtId="3" fontId="13" fillId="0" borderId="0" pivotButton="0" quotePrefix="0" xfId="0"/>
    <xf numFmtId="165" fontId="13" fillId="0" borderId="5" applyAlignment="1" pivotButton="0" quotePrefix="0" xfId="0">
      <alignment horizontal="center"/>
    </xf>
    <xf numFmtId="165" fontId="13" fillId="0" borderId="0" applyAlignment="1" pivotButton="0" quotePrefix="0" xfId="0">
      <alignment horizontal="center"/>
    </xf>
    <xf numFmtId="165" fontId="13" fillId="0" borderId="8" applyAlignment="1" pivotButton="0" quotePrefix="0" xfId="0">
      <alignment horizontal="center"/>
    </xf>
    <xf numFmtId="165" fontId="5" fillId="0" borderId="0" applyAlignment="1" pivotButton="0" quotePrefix="0" xfId="0">
      <alignment horizontal="center"/>
    </xf>
    <xf numFmtId="165" fontId="5" fillId="0" borderId="8" applyAlignment="1" pivotButton="0" quotePrefix="0" xfId="0">
      <alignment horizontal="center"/>
    </xf>
    <xf numFmtId="165" fontId="13" fillId="0" borderId="15" applyAlignment="1" pivotButton="0" quotePrefix="0" xfId="0">
      <alignment horizontal="center"/>
    </xf>
    <xf numFmtId="165" fontId="13" fillId="0" borderId="34" applyAlignment="1" pivotButton="0" quotePrefix="0" xfId="0">
      <alignment horizontal="center"/>
    </xf>
    <xf numFmtId="165" fontId="13" fillId="0" borderId="35" applyAlignment="1" pivotButton="0" quotePrefix="0" xfId="0">
      <alignment horizontal="center"/>
    </xf>
    <xf numFmtId="165" fontId="5" fillId="0" borderId="34" applyAlignment="1" pivotButton="0" quotePrefix="0" xfId="0">
      <alignment horizontal="center"/>
    </xf>
    <xf numFmtId="165" fontId="5" fillId="0" borderId="35" applyAlignment="1" pivotButton="0" quotePrefix="0" xfId="0">
      <alignment horizontal="center"/>
    </xf>
    <xf numFmtId="165" fontId="13" fillId="0" borderId="14" applyAlignment="1" pivotButton="0" quotePrefix="0" xfId="0">
      <alignment horizontal="center"/>
    </xf>
    <xf numFmtId="165" fontId="13" fillId="0" borderId="36" applyAlignment="1" pivotButton="0" quotePrefix="0" xfId="0">
      <alignment horizontal="center"/>
    </xf>
    <xf numFmtId="165" fontId="13" fillId="0" borderId="37" applyAlignment="1" pivotButton="0" quotePrefix="0" xfId="0">
      <alignment horizontal="center"/>
    </xf>
    <xf numFmtId="165" fontId="5" fillId="0" borderId="36" applyAlignment="1" pivotButton="0" quotePrefix="0" xfId="0">
      <alignment horizontal="center"/>
    </xf>
    <xf numFmtId="165" fontId="5" fillId="0" borderId="37" applyAlignment="1" pivotButton="0" quotePrefix="0" xfId="0">
      <alignment horizontal="center"/>
    </xf>
    <xf numFmtId="165" fontId="5" fillId="0" borderId="8" applyAlignment="1" pivotButton="0" quotePrefix="0" xfId="0">
      <alignment horizontal="center"/>
    </xf>
    <xf numFmtId="165" fontId="14" fillId="0" borderId="2" applyAlignment="1" pivotButton="0" quotePrefix="0" xfId="0">
      <alignment horizontal="center"/>
    </xf>
    <xf numFmtId="165" fontId="14" fillId="0" borderId="3" applyAlignment="1" pivotButton="0" quotePrefix="0" xfId="0">
      <alignment horizontal="center"/>
    </xf>
    <xf numFmtId="165" fontId="14" fillId="0" borderId="4" applyAlignment="1" pivotButton="0" quotePrefix="0" xfId="0">
      <alignment horizontal="center"/>
    </xf>
    <xf numFmtId="165" fontId="14" fillId="0" borderId="5" applyAlignment="1" pivotButton="0" quotePrefix="0" xfId="0">
      <alignment horizontal="center"/>
    </xf>
    <xf numFmtId="165" fontId="14" fillId="0" borderId="0" applyAlignment="1" pivotButton="0" quotePrefix="0" xfId="0">
      <alignment horizontal="center"/>
    </xf>
    <xf numFmtId="165" fontId="14" fillId="0" borderId="8" applyAlignment="1" pivotButton="0" quotePrefix="0" xfId="0">
      <alignment horizontal="center"/>
    </xf>
    <xf numFmtId="165" fontId="5" fillId="0" borderId="0" applyAlignment="1" pivotButton="0" quotePrefix="0" xfId="0">
      <alignment horizontal="center"/>
    </xf>
    <xf numFmtId="165" fontId="14" fillId="0" borderId="12" applyAlignment="1" pivotButton="0" quotePrefix="0" xfId="0">
      <alignment horizontal="center"/>
    </xf>
    <xf numFmtId="165" fontId="14" fillId="0" borderId="26" applyAlignment="1" pivotButton="0" quotePrefix="0" xfId="0">
      <alignment horizontal="center"/>
    </xf>
    <xf numFmtId="165" fontId="14" fillId="0" borderId="10" applyAlignment="1" pivotButton="0" quotePrefix="0" xfId="0">
      <alignment horizontal="center"/>
    </xf>
    <xf numFmtId="165" fontId="12" fillId="0" borderId="0" applyAlignment="1" pivotButton="0" quotePrefix="0" xfId="0">
      <alignment horizontal="center"/>
    </xf>
    <xf numFmtId="165" fontId="10" fillId="0" borderId="0" applyAlignment="1" pivotButton="0" quotePrefix="0" xfId="0">
      <alignment horizontal="center"/>
    </xf>
    <xf numFmtId="165" fontId="12" fillId="0" borderId="0" pivotButton="0" quotePrefix="0" xfId="0"/>
    <xf numFmtId="0" fontId="11" fillId="0" borderId="0" applyAlignment="1" pivotButton="0" quotePrefix="0" xfId="0">
      <alignment horizontal="right"/>
    </xf>
    <xf numFmtId="0" fontId="11" fillId="0" borderId="0" pivotButton="0" quotePrefix="0" xfId="0"/>
    <xf numFmtId="165" fontId="9" fillId="0" borderId="11" applyAlignment="1" pivotButton="0" quotePrefix="0" xfId="0">
      <alignment horizontal="left"/>
    </xf>
    <xf numFmtId="165" fontId="9" fillId="0" borderId="7" pivotButton="0" quotePrefix="0" xfId="0"/>
    <xf numFmtId="0" fontId="2" fillId="0" borderId="11" pivotButton="0" quotePrefix="0" xfId="0"/>
    <xf numFmtId="165" fontId="1" fillId="0" borderId="1" applyAlignment="1" pivotButton="0" quotePrefix="0" xfId="0">
      <alignment horizontal="center" wrapText="1"/>
    </xf>
    <xf numFmtId="165" fontId="5" fillId="0" borderId="5" pivotButton="0" quotePrefix="0" xfId="0"/>
    <xf numFmtId="165" fontId="5" fillId="0" borderId="12" pivotButton="0" quotePrefix="0" xfId="0"/>
    <xf numFmtId="165" fontId="1" fillId="0" borderId="2" applyAlignment="1" pivotButton="0" quotePrefix="0" xfId="0">
      <alignment horizontal="center"/>
    </xf>
    <xf numFmtId="165" fontId="1" fillId="0" borderId="3" applyAlignment="1" pivotButton="0" quotePrefix="0" xfId="0">
      <alignment horizontal="center"/>
    </xf>
    <xf numFmtId="165" fontId="1" fillId="0" borderId="4" applyAlignment="1" pivotButton="0" quotePrefix="0" xfId="0">
      <alignment horizontal="center"/>
    </xf>
    <xf numFmtId="165" fontId="13" fillId="0" borderId="3" applyAlignment="1" pivotButton="0" quotePrefix="0" xfId="0">
      <alignment horizontal="center"/>
    </xf>
    <xf numFmtId="165" fontId="13" fillId="0" borderId="4" applyAlignment="1" pivotButton="0" quotePrefix="0" xfId="0">
      <alignment horizontal="center"/>
    </xf>
    <xf numFmtId="165" fontId="1" fillId="0" borderId="6" applyAlignment="1" pivotButton="0" quotePrefix="0" xfId="0">
      <alignment horizontal="center" wrapText="1"/>
    </xf>
    <xf numFmtId="165" fontId="1" fillId="0" borderId="8" applyAlignment="1" pivotButton="0" quotePrefix="0" xfId="0">
      <alignment horizontal="center"/>
    </xf>
    <xf numFmtId="165" fontId="1" fillId="0" borderId="7" applyAlignment="1" pivotButton="0" quotePrefix="0" xfId="0">
      <alignment horizontal="center" wrapText="1"/>
    </xf>
    <xf numFmtId="165" fontId="1" fillId="0" borderId="9" applyAlignment="1" pivotButton="0" quotePrefix="0" xfId="0">
      <alignment horizontal="center"/>
    </xf>
    <xf numFmtId="165" fontId="1" fillId="0" borderId="8" applyAlignment="1" pivotButton="0" quotePrefix="0" xfId="0">
      <alignment horizontal="center" wrapText="1"/>
    </xf>
    <xf numFmtId="165" fontId="1" fillId="0" borderId="10" applyAlignment="1" pivotButton="0" quotePrefix="0" xfId="0">
      <alignment horizontal="center" wrapText="1"/>
    </xf>
    <xf numFmtId="165" fontId="13" fillId="0" borderId="9" applyAlignment="1" pivotButton="0" quotePrefix="0" xfId="0">
      <alignment horizontal="center" wrapText="1"/>
    </xf>
    <xf numFmtId="165" fontId="13" fillId="0" borderId="11" applyAlignment="1" pivotButton="0" quotePrefix="0" xfId="0">
      <alignment horizontal="center" wrapText="1"/>
    </xf>
    <xf numFmtId="165" fontId="1" fillId="0" borderId="9" applyAlignment="1" pivotButton="0" quotePrefix="0" xfId="0">
      <alignment horizontal="center" wrapText="1"/>
    </xf>
    <xf numFmtId="165" fontId="1" fillId="0" borderId="11" applyAlignment="1" pivotButton="0" quotePrefix="0" xfId="0">
      <alignment horizontal="center" wrapText="1"/>
    </xf>
    <xf numFmtId="165" fontId="1" fillId="0" borderId="7" applyAlignment="1" pivotButton="0" quotePrefix="0" xfId="0">
      <alignment horizontal="center"/>
    </xf>
    <xf numFmtId="165" fontId="5" fillId="0" borderId="9" pivotButton="0" quotePrefix="0" xfId="0"/>
    <xf numFmtId="165" fontId="5" fillId="0" borderId="11" pivotButton="0" quotePrefix="0" xfId="0"/>
    <xf numFmtId="165" fontId="1" fillId="0" borderId="6" applyAlignment="1" pivotButton="0" quotePrefix="0" xfId="0">
      <alignment horizontal="center"/>
    </xf>
    <xf numFmtId="165" fontId="13" fillId="0" borderId="8" pivotButton="0" quotePrefix="0" xfId="0"/>
    <xf numFmtId="165" fontId="13" fillId="0" borderId="10" pivotButton="0" quotePrefix="0" xfId="0"/>
    <xf numFmtId="165" fontId="13" fillId="0" borderId="6" applyAlignment="1" pivotButton="0" quotePrefix="0" xfId="0">
      <alignment horizontal="center" wrapText="1"/>
    </xf>
    <xf numFmtId="165" fontId="13" fillId="0" borderId="5" applyAlignment="1" pivotButton="0" quotePrefix="0" xfId="0">
      <alignment horizontal="center" wrapText="1"/>
    </xf>
    <xf numFmtId="165" fontId="13" fillId="0" borderId="8" applyAlignment="1" pivotButton="0" quotePrefix="0" xfId="0">
      <alignment horizontal="center" wrapText="1"/>
    </xf>
    <xf numFmtId="165" fontId="13" fillId="0" borderId="12" applyAlignment="1" pivotButton="0" quotePrefix="0" xfId="0">
      <alignment horizontal="center" wrapText="1"/>
    </xf>
    <xf numFmtId="165" fontId="13" fillId="0" borderId="10" applyAlignment="1" pivotButton="0" quotePrefix="0" xfId="0">
      <alignment horizontal="center" wrapText="1"/>
    </xf>
    <xf numFmtId="165" fontId="1" fillId="0" borderId="1" applyAlignment="1" pivotButton="0" quotePrefix="0" xfId="0">
      <alignment horizontal="center"/>
    </xf>
    <xf numFmtId="165" fontId="1" fillId="0" borderId="25" applyAlignment="1" pivotButton="0" quotePrefix="0" xfId="0">
      <alignment horizontal="center"/>
    </xf>
    <xf numFmtId="165" fontId="13" fillId="0" borderId="6" pivotButton="0" quotePrefix="0" xfId="0"/>
    <xf numFmtId="165" fontId="1" fillId="0" borderId="12" applyAlignment="1" pivotButton="0" quotePrefix="0" xfId="0">
      <alignment horizontal="center"/>
    </xf>
    <xf numFmtId="165" fontId="1" fillId="0" borderId="26" applyAlignment="1" pivotButton="0" quotePrefix="0" xfId="0">
      <alignment horizontal="center"/>
    </xf>
    <xf numFmtId="165" fontId="13" fillId="0" borderId="10" pivotButton="0" quotePrefix="0" xfId="0"/>
    <xf numFmtId="165" fontId="9" fillId="0" borderId="7" applyAlignment="1" pivotButton="0" quotePrefix="0" xfId="0">
      <alignment horizontal="center" wrapText="1"/>
    </xf>
    <xf numFmtId="165" fontId="11" fillId="0" borderId="9" pivotButton="0" quotePrefix="0" xfId="0"/>
    <xf numFmtId="165" fontId="1" fillId="0" borderId="25" applyAlignment="1" pivotButton="0" quotePrefix="0" xfId="0">
      <alignment horizontal="center" wrapText="1"/>
    </xf>
    <xf numFmtId="165" fontId="13" fillId="0" borderId="0" applyAlignment="1" pivotButton="0" quotePrefix="0" xfId="0">
      <alignment horizontal="center" wrapText="1"/>
    </xf>
    <xf numFmtId="165" fontId="13" fillId="0" borderId="26" applyAlignment="1" pivotButton="0" quotePrefix="0" xfId="0">
      <alignment horizontal="center" wrapText="1"/>
    </xf>
    <xf numFmtId="164" fontId="1" fillId="0" borderId="16" applyAlignment="1" pivotButton="0" quotePrefix="0" xfId="0">
      <alignment horizontal="center"/>
    </xf>
    <xf numFmtId="164" fontId="1" fillId="0" borderId="17" applyAlignment="1" pivotButton="0" quotePrefix="0" xfId="0">
      <alignment horizontal="center"/>
    </xf>
    <xf numFmtId="164" fontId="1" fillId="0" borderId="18" applyAlignment="1" pivotButton="0" quotePrefix="0" xfId="0">
      <alignment horizontal="center"/>
    </xf>
    <xf numFmtId="164" fontId="1" fillId="0" borderId="7" applyAlignment="1" pivotButton="0" quotePrefix="0" xfId="0">
      <alignment horizontal="center" wrapText="1"/>
    </xf>
    <xf numFmtId="164" fontId="1" fillId="0" borderId="8" applyAlignment="1" pivotButton="0" quotePrefix="0" xfId="0">
      <alignment horizontal="center" wrapText="1"/>
    </xf>
    <xf numFmtId="164" fontId="1" fillId="0" borderId="10" applyAlignment="1" pivotButton="0" quotePrefix="0" xfId="0">
      <alignment horizontal="center" wrapText="1"/>
    </xf>
    <xf numFmtId="164" fontId="1" fillId="0" borderId="19" applyAlignment="1" pivotButton="0" quotePrefix="0" xfId="0">
      <alignment horizontal="center"/>
    </xf>
    <xf numFmtId="164" fontId="1" fillId="0" borderId="20" applyAlignment="1" pivotButton="0" quotePrefix="0" xfId="0">
      <alignment horizontal="center"/>
    </xf>
    <xf numFmtId="164" fontId="1" fillId="0" borderId="21" applyAlignment="1" pivotButton="0" quotePrefix="0" xfId="0">
      <alignment horizontal="center"/>
    </xf>
    <xf numFmtId="164" fontId="1" fillId="0" borderId="2" applyAlignment="1" pivotButton="0" quotePrefix="0" xfId="0">
      <alignment horizontal="center"/>
    </xf>
    <xf numFmtId="0" fontId="0" fillId="0" borderId="3" pivotButton="0" quotePrefix="0" xfId="0"/>
    <xf numFmtId="0" fontId="0" fillId="0" borderId="4" pivotButton="0" quotePrefix="0" xfId="0"/>
    <xf numFmtId="0" fontId="6" fillId="0" borderId="31" applyAlignment="1" pivotButton="0" quotePrefix="0" xfId="0">
      <alignment horizontal="center"/>
    </xf>
    <xf numFmtId="0" fontId="6" fillId="0" borderId="32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6" fillId="0" borderId="27" applyAlignment="1" pivotButton="0" quotePrefix="0" xfId="0">
      <alignment horizontal="center" wrapText="1"/>
    </xf>
    <xf numFmtId="0" fontId="6" fillId="0" borderId="29" applyAlignment="1" pivotButton="0" quotePrefix="0" xfId="0">
      <alignment horizontal="center" wrapText="1"/>
    </xf>
    <xf numFmtId="0" fontId="6" fillId="0" borderId="19" applyAlignment="1" pivotButton="0" quotePrefix="0" xfId="0">
      <alignment horizontal="center"/>
    </xf>
    <xf numFmtId="0" fontId="6" fillId="0" borderId="20" applyAlignment="1" pivotButton="0" quotePrefix="0" xfId="0">
      <alignment horizontal="center"/>
    </xf>
    <xf numFmtId="0" fontId="6" fillId="0" borderId="21" applyAlignment="1" pivotButton="0" quotePrefix="0" xfId="0">
      <alignment horizontal="center"/>
    </xf>
    <xf numFmtId="0" fontId="6" fillId="0" borderId="19" applyAlignment="1" pivotButton="0" quotePrefix="0" xfId="0">
      <alignment horizontal="center" wrapText="1"/>
    </xf>
    <xf numFmtId="0" fontId="6" fillId="0" borderId="20" applyAlignment="1" pivotButton="0" quotePrefix="0" xfId="0">
      <alignment horizontal="center" wrapText="1"/>
    </xf>
    <xf numFmtId="0" fontId="6" fillId="0" borderId="21" applyAlignment="1" pivotButton="0" quotePrefix="0" xfId="0">
      <alignment horizontal="center" wrapText="1"/>
    </xf>
    <xf numFmtId="0" fontId="6" fillId="0" borderId="30" applyAlignment="1" pivotButton="0" quotePrefix="0" xfId="0">
      <alignment horizontal="center" wrapText="1"/>
    </xf>
    <xf numFmtId="0" fontId="6" fillId="0" borderId="31" applyAlignment="1" pivotButton="0" quotePrefix="0" xfId="0">
      <alignment horizontal="center" wrapText="1"/>
    </xf>
    <xf numFmtId="0" fontId="6" fillId="0" borderId="32" applyAlignment="1" pivotButton="0" quotePrefix="0" xfId="0">
      <alignment horizontal="center" wrapText="1"/>
    </xf>
    <xf numFmtId="0" fontId="6" fillId="0" borderId="28" applyAlignment="1" pivotButton="0" quotePrefix="0" xfId="0">
      <alignment horizontal="center" wrapText="1"/>
    </xf>
    <xf numFmtId="0" fontId="6" fillId="0" borderId="33" applyAlignment="1" pivotButton="0" quotePrefix="0" xfId="0">
      <alignment horizontal="center" wrapText="1"/>
    </xf>
    <xf numFmtId="0" fontId="6" fillId="0" borderId="30" applyAlignment="1" pivotButton="0" quotePrefix="0" xfId="0">
      <alignment horizontal="center"/>
    </xf>
    <xf numFmtId="0" fontId="7" fillId="0" borderId="31" pivotButton="0" quotePrefix="0" xfId="0"/>
    <xf numFmtId="165" fontId="1" fillId="0" borderId="13" applyAlignment="1" pivotButton="0" quotePrefix="0" xfId="0">
      <alignment horizontal="center"/>
    </xf>
    <xf numFmtId="0" fontId="0" fillId="0" borderId="8" pivotButton="0" quotePrefix="0" xfId="0"/>
    <xf numFmtId="0" fontId="0" fillId="0" borderId="10" pivotButton="0" quotePrefix="0" xfId="0"/>
    <xf numFmtId="0" fontId="0" fillId="0" borderId="6" pivotButton="0" quotePrefix="0" xfId="0"/>
    <xf numFmtId="0" fontId="0" fillId="0" borderId="26" pivotButton="0" quotePrefix="0" xfId="0"/>
    <xf numFmtId="164" fontId="1" fillId="0" borderId="13" applyAlignment="1" pivotButton="0" quotePrefix="0" xfId="0">
      <alignment horizontal="center"/>
    </xf>
    <xf numFmtId="0" fontId="0" fillId="0" borderId="41" pivotButton="0" quotePrefix="0" xfId="0"/>
    <xf numFmtId="164" fontId="1" fillId="0" borderId="13" applyAlignment="1" pivotButton="0" quotePrefix="0" xfId="0">
      <alignment horizontal="center" wrapText="1"/>
    </xf>
    <xf numFmtId="0" fontId="0" fillId="0" borderId="39" pivotButton="0" quotePrefix="0" xfId="0"/>
    <xf numFmtId="0" fontId="0" fillId="0" borderId="40" pivotButton="0" quotePrefix="0" xfId="0"/>
    <xf numFmtId="0" fontId="0" fillId="0" borderId="38" pivotButton="0" quotePrefix="0" xfId="0"/>
    <xf numFmtId="0" fontId="0" fillId="0" borderId="45" pivotButton="0" quotePrefix="0" xfId="0"/>
    <xf numFmtId="0" fontId="0" fillId="0" borderId="44" pivotButton="0" quotePrefix="0" xfId="0"/>
    <xf numFmtId="0" fontId="0" fillId="0" borderId="43" pivotButton="0" quotePrefix="0" xfId="0"/>
    <xf numFmtId="0" fontId="0" fillId="0" borderId="14" pivotButton="0" quotePrefix="0" xfId="0"/>
    <xf numFmtId="0" fontId="0" fillId="0" borderId="36" pivotButton="0" quotePrefix="0" xfId="0"/>
    <xf numFmtId="0" fontId="0" fillId="0" borderId="47" pivotButton="0" quotePrefix="0" xfId="0"/>
    <xf numFmtId="0" fontId="0" fillId="0" borderId="37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5"/>
  <sheetViews>
    <sheetView tabSelected="1" workbookViewId="0">
      <selection activeCell="B1" sqref="B1:B5"/>
    </sheetView>
  </sheetViews>
  <sheetFormatPr baseColWidth="8" defaultRowHeight="12.75"/>
  <cols>
    <col width="3.42578125" customWidth="1" style="97" min="1" max="1"/>
    <col width="24.85546875" customWidth="1" style="97" min="2" max="2"/>
    <col width="11.7109375" customWidth="1" style="97" min="3" max="4"/>
    <col width="13.85546875" customWidth="1" style="97" min="5" max="5"/>
    <col width="13" customWidth="1" style="97" min="6" max="6"/>
    <col width="13.7109375" customWidth="1" style="97" min="7" max="7"/>
    <col width="12.28515625" customWidth="1" style="97" min="8" max="8"/>
    <col width="15.140625" customWidth="1" style="97" min="9" max="9"/>
    <col width="15" customWidth="1" style="97" min="10" max="10"/>
    <col width="15.140625" customWidth="1" style="97" min="11" max="12"/>
    <col width="14.42578125" customWidth="1" style="97" min="13" max="13"/>
    <col width="14.7109375" customWidth="1" style="97" min="14" max="14"/>
    <col width="9.140625" customWidth="1" style="97" min="15" max="16384"/>
  </cols>
  <sheetData>
    <row r="1" ht="17.25" customHeight="1" s="68" thickBot="1">
      <c r="B1" s="125" t="inlineStr">
        <is>
          <t>Local Education Agencies</t>
        </is>
      </c>
      <c r="C1" s="236" t="inlineStr">
        <is>
          <t>INSTRUCTION</t>
        </is>
      </c>
      <c r="D1" s="215" t="n"/>
      <c r="E1" s="215" t="n"/>
      <c r="F1" s="215" t="n"/>
      <c r="G1" s="215" t="n"/>
      <c r="H1" s="215" t="n"/>
      <c r="I1" s="215" t="n"/>
      <c r="J1" s="216" t="n"/>
      <c r="K1" s="170" t="inlineStr">
        <is>
          <t>SUPPORT</t>
        </is>
      </c>
      <c r="L1" s="215" t="n"/>
      <c r="M1" s="215" t="n"/>
      <c r="N1" s="216" t="n"/>
    </row>
    <row r="2" ht="15.75" customHeight="1" s="68" thickBot="1">
      <c r="B2" s="5" t="n"/>
      <c r="C2" s="236" t="inlineStr">
        <is>
          <t>CLASSROOM TEACHERS</t>
        </is>
      </c>
      <c r="D2" s="215" t="n"/>
      <c r="E2" s="215" t="n"/>
      <c r="F2" s="215" t="n"/>
      <c r="G2" s="215" t="n"/>
      <c r="H2" s="216" t="n"/>
      <c r="I2" s="173" t="inlineStr">
        <is>
          <t>Instructional Aides</t>
        </is>
      </c>
      <c r="J2" s="175" t="inlineStr">
        <is>
          <t>Instructional Coordinators and Supervisors</t>
        </is>
      </c>
      <c r="K2" s="105" t="inlineStr">
        <is>
          <t>Elementary Guidance Counselors</t>
        </is>
      </c>
      <c r="L2" s="127" t="inlineStr">
        <is>
          <t>Secondary Guidance Counselors</t>
        </is>
      </c>
      <c r="M2" s="127" t="inlineStr">
        <is>
          <t>Librarians and Media Specialists</t>
        </is>
      </c>
      <c r="N2" s="127" t="inlineStr">
        <is>
          <t>Library and Media Support Staff</t>
        </is>
      </c>
    </row>
    <row r="3" ht="16.5" customHeight="1" s="68" thickBot="1">
      <c r="B3" s="5" t="n"/>
      <c r="C3" s="168" t="inlineStr">
        <is>
          <t>Prekindergarten</t>
        </is>
      </c>
      <c r="D3" s="215" t="n"/>
      <c r="E3" s="183" t="inlineStr">
        <is>
          <t>Kindergarten</t>
        </is>
      </c>
      <c r="F3" s="183" t="inlineStr">
        <is>
          <t>Elementary</t>
        </is>
      </c>
      <c r="G3" s="183" t="inlineStr">
        <is>
          <t>Secondary</t>
        </is>
      </c>
      <c r="H3" s="175" t="inlineStr">
        <is>
          <t>Special Education</t>
        </is>
      </c>
      <c r="I3" s="237" t="n"/>
      <c r="J3" s="6" t="n"/>
      <c r="K3" s="237" t="n"/>
      <c r="L3" s="6" t="n"/>
      <c r="M3" s="6" t="n"/>
      <c r="N3" s="6" t="n"/>
    </row>
    <row r="4" ht="27.75" customHeight="1" s="68" thickBot="1">
      <c r="B4" s="5" t="n"/>
      <c r="C4" s="183" t="inlineStr">
        <is>
          <t>Regular</t>
        </is>
      </c>
      <c r="D4" s="186" t="inlineStr">
        <is>
          <t>Special</t>
        </is>
      </c>
      <c r="E4" s="6" t="n"/>
      <c r="F4" s="6" t="n"/>
      <c r="G4" s="6" t="n"/>
      <c r="H4" s="6" t="n"/>
      <c r="I4" s="237" t="n"/>
      <c r="J4" s="6" t="n"/>
      <c r="K4" s="238" t="n"/>
      <c r="L4" s="25" t="n"/>
      <c r="M4" s="25" t="n"/>
      <c r="N4" s="25" t="n"/>
    </row>
    <row r="5" ht="42" customHeight="1" s="68" thickBot="1">
      <c r="B5" s="62" t="n"/>
      <c r="C5" s="127" t="inlineStr">
        <is>
          <t>CACTUS Database</t>
        </is>
      </c>
      <c r="D5" s="127" t="inlineStr">
        <is>
          <t>CACTUS Database</t>
        </is>
      </c>
      <c r="E5" s="127" t="inlineStr">
        <is>
          <t>CACTUS Database</t>
        </is>
      </c>
      <c r="F5" s="127" t="inlineStr">
        <is>
          <t>CACTUS Database</t>
        </is>
      </c>
      <c r="G5" s="127" t="inlineStr">
        <is>
          <t>CACTUS Database</t>
        </is>
      </c>
      <c r="H5" s="127" t="inlineStr">
        <is>
          <t>CACTUS Database</t>
        </is>
      </c>
      <c r="I5" s="105" t="inlineStr">
        <is>
          <t>Classified Personnel Report</t>
        </is>
      </c>
      <c r="J5" s="127" t="inlineStr">
        <is>
          <t>CACTUS Database</t>
        </is>
      </c>
      <c r="K5" s="105" t="inlineStr">
        <is>
          <t>CACTUS Database</t>
        </is>
      </c>
      <c r="L5" s="105" t="inlineStr">
        <is>
          <t>CACTUS Database</t>
        </is>
      </c>
      <c r="M5" s="127" t="inlineStr">
        <is>
          <t>CACTUS Database</t>
        </is>
      </c>
      <c r="N5" s="127" t="inlineStr">
        <is>
          <t>Classified Personnel Report</t>
        </is>
      </c>
    </row>
    <row r="6">
      <c r="B6" s="106" t="inlineStr">
        <is>
          <t>DISTRICT</t>
        </is>
      </c>
      <c r="C6" s="107" t="n"/>
      <c r="D6" s="108" t="n"/>
      <c r="E6" s="108" t="n"/>
      <c r="F6" s="108" t="n"/>
      <c r="G6" s="108" t="n"/>
      <c r="H6" s="187" t="n"/>
      <c r="I6" s="108" t="n"/>
      <c r="J6" s="187" t="n"/>
      <c r="K6" s="108" t="n"/>
      <c r="L6" s="108" t="n"/>
      <c r="M6" s="108" t="n"/>
      <c r="N6" s="187" t="n"/>
    </row>
    <row r="7">
      <c r="A7" s="130" t="n">
        <v>1</v>
      </c>
      <c r="B7" s="110" t="inlineStr">
        <is>
          <t>Alpine</t>
        </is>
      </c>
      <c r="C7" s="131" t="n">
        <v>8</v>
      </c>
      <c r="D7" s="132" t="n">
        <v>14.136</v>
      </c>
      <c r="E7" s="132" t="n">
        <v>118.327</v>
      </c>
      <c r="F7" s="132" t="n">
        <v>1141.812</v>
      </c>
      <c r="G7" s="132" t="n">
        <v>831.465</v>
      </c>
      <c r="H7" s="133" t="n">
        <v>225.59</v>
      </c>
      <c r="I7" s="153" t="n">
        <v>700.64</v>
      </c>
      <c r="J7" s="133" t="n">
        <v>89.142</v>
      </c>
      <c r="K7" s="132" t="n">
        <v>0</v>
      </c>
      <c r="L7" s="132" t="n">
        <v>63.906</v>
      </c>
      <c r="M7" s="132" t="n">
        <v>18.54</v>
      </c>
      <c r="N7" s="146" t="n">
        <v>57.12</v>
      </c>
      <c r="O7" s="158" t="n"/>
    </row>
    <row r="8">
      <c r="A8" s="130" t="n">
        <v>2</v>
      </c>
      <c r="B8" s="110" t="inlineStr">
        <is>
          <t>Beaver</t>
        </is>
      </c>
      <c r="C8" s="131" t="n">
        <v>0.5</v>
      </c>
      <c r="D8" s="132" t="n">
        <v>0</v>
      </c>
      <c r="E8" s="132" t="n">
        <v>2.5</v>
      </c>
      <c r="F8" s="132" t="n">
        <v>35.5</v>
      </c>
      <c r="G8" s="132" t="n">
        <v>29.57</v>
      </c>
      <c r="H8" s="133" t="n">
        <v>5.279999999999999</v>
      </c>
      <c r="I8" s="153" t="n">
        <v>33.15</v>
      </c>
      <c r="J8" s="133" t="n">
        <v>1.63</v>
      </c>
      <c r="K8" s="132" t="n">
        <v>0</v>
      </c>
      <c r="L8" s="132" t="n">
        <v>1.84</v>
      </c>
      <c r="M8" s="132" t="n">
        <v>0.26</v>
      </c>
      <c r="N8" s="146" t="n">
        <v>2.9</v>
      </c>
      <c r="O8" s="158" t="n"/>
    </row>
    <row r="9">
      <c r="A9" s="130" t="n">
        <v>3</v>
      </c>
      <c r="B9" s="110" t="inlineStr">
        <is>
          <t>[Person_1]</t>
        </is>
      </c>
      <c r="C9" s="131" t="n">
        <v>1</v>
      </c>
      <c r="D9" s="132" t="n">
        <v>7.5</v>
      </c>
      <c r="E9" s="132" t="n">
        <v>25.03</v>
      </c>
      <c r="F9" s="132" t="n">
        <v>218.548</v>
      </c>
      <c r="G9" s="132" t="n">
        <v>191.638</v>
      </c>
      <c r="H9" s="133" t="n">
        <v>53.278</v>
      </c>
      <c r="I9" s="153" t="n">
        <v>134</v>
      </c>
      <c r="J9" s="133" t="n">
        <v>5</v>
      </c>
      <c r="K9" s="132" t="n">
        <v>0.5</v>
      </c>
      <c r="L9" s="132" t="n">
        <v>15</v>
      </c>
      <c r="M9" s="132" t="n">
        <v>4.8</v>
      </c>
      <c r="N9" s="146" t="n">
        <v>12</v>
      </c>
      <c r="O9" s="158" t="n"/>
    </row>
    <row r="10">
      <c r="A10" s="130" t="n">
        <v>4</v>
      </c>
      <c r="B10" s="110" t="inlineStr">
        <is>
          <t>Cache</t>
        </is>
      </c>
      <c r="C10" s="131" t="n">
        <v>0</v>
      </c>
      <c r="D10" s="132" t="n">
        <v>11.87</v>
      </c>
      <c r="E10" s="132" t="n">
        <v>28.5</v>
      </c>
      <c r="F10" s="132" t="n">
        <v>265.785</v>
      </c>
      <c r="G10" s="132" t="n">
        <v>256.959</v>
      </c>
      <c r="H10" s="133" t="n">
        <v>56.606</v>
      </c>
      <c r="I10" s="153" t="n">
        <v>299.87</v>
      </c>
      <c r="J10" s="133" t="n">
        <v>16.603</v>
      </c>
      <c r="K10" s="132" t="n">
        <v>0</v>
      </c>
      <c r="L10" s="132" t="n">
        <v>18.775</v>
      </c>
      <c r="M10" s="132" t="n">
        <v>20.269</v>
      </c>
      <c r="N10" s="146" t="n">
        <v>0</v>
      </c>
      <c r="O10" s="158" t="n"/>
    </row>
    <row r="11">
      <c r="A11" s="130" t="n">
        <v>5</v>
      </c>
      <c r="B11" s="110" t="inlineStr">
        <is>
          <t>Carbon</t>
        </is>
      </c>
      <c r="C11" s="131" t="n">
        <v>1</v>
      </c>
      <c r="D11" s="132" t="n">
        <v>2</v>
      </c>
      <c r="E11" s="132" t="n">
        <v>13</v>
      </c>
      <c r="F11" s="132" t="n">
        <v>75.455</v>
      </c>
      <c r="G11" s="132" t="n">
        <v>74.744</v>
      </c>
      <c r="H11" s="133" t="n">
        <v>21.332</v>
      </c>
      <c r="I11" s="153" t="n">
        <v>81.37</v>
      </c>
      <c r="J11" s="133" t="n">
        <v>11.5</v>
      </c>
      <c r="K11" s="132" t="n">
        <v>1</v>
      </c>
      <c r="L11" s="132" t="n">
        <v>5.77</v>
      </c>
      <c r="M11" s="132" t="n">
        <v>1.83</v>
      </c>
      <c r="N11" s="146" t="n">
        <v>4.41</v>
      </c>
      <c r="O11" s="158" t="n"/>
    </row>
    <row r="12">
      <c r="A12" s="130" t="n">
        <v>6</v>
      </c>
      <c r="B12" s="111" t="inlineStr">
        <is>
          <t>Daggett</t>
        </is>
      </c>
      <c r="C12" s="136" t="n">
        <v>0</v>
      </c>
      <c r="D12" s="137" t="n">
        <v>0</v>
      </c>
      <c r="E12" s="137" t="n">
        <v>1</v>
      </c>
      <c r="F12" s="137" t="n">
        <v>5.07</v>
      </c>
      <c r="G12" s="137" t="n">
        <v>6.01</v>
      </c>
      <c r="H12" s="138" t="n">
        <v>0.75</v>
      </c>
      <c r="I12" s="139" t="n">
        <v>4.75</v>
      </c>
      <c r="J12" s="138" t="n">
        <v>1.528</v>
      </c>
      <c r="K12" s="137" t="n">
        <v>0</v>
      </c>
      <c r="L12" s="137" t="n">
        <v>0</v>
      </c>
      <c r="M12" s="137" t="n">
        <v>0.25</v>
      </c>
      <c r="N12" s="140" t="n">
        <v>0</v>
      </c>
      <c r="O12" s="158" t="n"/>
    </row>
    <row r="13">
      <c r="A13" s="130" t="n">
        <v>7</v>
      </c>
      <c r="B13" s="110" t="inlineStr">
        <is>
          <t>[Person_2]</t>
        </is>
      </c>
      <c r="C13" s="131" t="n">
        <v>0.84</v>
      </c>
      <c r="D13" s="132" t="n">
        <v>21.022</v>
      </c>
      <c r="E13" s="132" t="n">
        <v>129.883</v>
      </c>
      <c r="F13" s="132" t="n">
        <v>1252.635</v>
      </c>
      <c r="G13" s="132" t="n">
        <v>1208.081</v>
      </c>
      <c r="H13" s="133" t="n">
        <v>285.123</v>
      </c>
      <c r="I13" s="153" t="n">
        <v>970.47</v>
      </c>
      <c r="J13" s="133" t="n">
        <v>92.23699999999999</v>
      </c>
      <c r="K13" s="132" t="n">
        <v>34</v>
      </c>
      <c r="L13" s="132" t="n">
        <v>73.44</v>
      </c>
      <c r="M13" s="132" t="n">
        <v>19.5</v>
      </c>
      <c r="N13" s="146" t="n">
        <v>60.5</v>
      </c>
      <c r="O13" s="158" t="n"/>
    </row>
    <row r="14">
      <c r="A14" s="130" t="n">
        <v>8</v>
      </c>
      <c r="B14" s="110" t="inlineStr">
        <is>
          <t>Duchesne</t>
        </is>
      </c>
      <c r="C14" s="131" t="n">
        <v>0</v>
      </c>
      <c r="D14" s="132" t="n">
        <v>1</v>
      </c>
      <c r="E14" s="132" t="n">
        <v>12.059</v>
      </c>
      <c r="F14" s="132" t="n">
        <v>94.64</v>
      </c>
      <c r="G14" s="132" t="n">
        <v>88.232</v>
      </c>
      <c r="H14" s="133" t="n">
        <v>24.544</v>
      </c>
      <c r="I14" s="153" t="n">
        <v>86.22</v>
      </c>
      <c r="J14" s="133" t="n">
        <v>0.5</v>
      </c>
      <c r="K14" s="132" t="n">
        <v>0</v>
      </c>
      <c r="L14" s="132" t="n">
        <v>4.85</v>
      </c>
      <c r="M14" s="132" t="n">
        <v>6</v>
      </c>
      <c r="N14" s="146" t="n">
        <v>4.93</v>
      </c>
      <c r="O14" s="158" t="n"/>
    </row>
    <row r="15">
      <c r="A15" s="130" t="n">
        <v>9</v>
      </c>
      <c r="B15" s="110" t="inlineStr">
        <is>
          <t>Emery</t>
        </is>
      </c>
      <c r="C15" s="131" t="n">
        <v>0</v>
      </c>
      <c r="D15" s="132" t="n">
        <v>1</v>
      </c>
      <c r="E15" s="132" t="n">
        <v>5</v>
      </c>
      <c r="F15" s="132" t="n">
        <v>51.85</v>
      </c>
      <c r="G15" s="132" t="n">
        <v>57.114</v>
      </c>
      <c r="H15" s="133" t="n">
        <v>11.32</v>
      </c>
      <c r="I15" s="153" t="n">
        <v>37.81</v>
      </c>
      <c r="J15" s="133" t="n">
        <v>3.5</v>
      </c>
      <c r="K15" s="132" t="n">
        <v>0</v>
      </c>
      <c r="L15" s="132" t="n">
        <v>0</v>
      </c>
      <c r="M15" s="132" t="n">
        <v>1</v>
      </c>
      <c r="N15" s="146" t="n">
        <v>5.88</v>
      </c>
      <c r="O15" s="158" t="n"/>
    </row>
    <row r="16">
      <c r="A16" s="130" t="n">
        <v>10</v>
      </c>
      <c r="B16" s="112" t="inlineStr">
        <is>
          <t>[Person_3]</t>
        </is>
      </c>
      <c r="C16" s="141" t="n">
        <v>0</v>
      </c>
      <c r="D16" s="142" t="n">
        <v>0</v>
      </c>
      <c r="E16" s="142" t="n">
        <v>2.694</v>
      </c>
      <c r="F16" s="142" t="n">
        <v>24.57</v>
      </c>
      <c r="G16" s="142" t="n">
        <v>30.779</v>
      </c>
      <c r="H16" s="143" t="n">
        <v>6.35</v>
      </c>
      <c r="I16" s="144" t="n">
        <v>26</v>
      </c>
      <c r="J16" s="143" t="n">
        <v>4.51</v>
      </c>
      <c r="K16" s="142" t="n">
        <v>0.75</v>
      </c>
      <c r="L16" s="142" t="n">
        <v>1.475</v>
      </c>
      <c r="M16" s="142" t="n">
        <v>0</v>
      </c>
      <c r="N16" s="145" t="n">
        <v>4.45</v>
      </c>
      <c r="O16" s="158" t="n"/>
    </row>
    <row r="17">
      <c r="A17" s="130" t="n">
        <v>11</v>
      </c>
      <c r="B17" s="110" t="inlineStr">
        <is>
          <t>Grand</t>
        </is>
      </c>
      <c r="C17" s="131" t="n">
        <v>0</v>
      </c>
      <c r="D17" s="132" t="n">
        <v>1</v>
      </c>
      <c r="E17" s="132" t="n">
        <v>5</v>
      </c>
      <c r="F17" s="132" t="n">
        <v>33</v>
      </c>
      <c r="G17" s="132" t="n">
        <v>38.124</v>
      </c>
      <c r="H17" s="133" t="n">
        <v>9.706</v>
      </c>
      <c r="I17" s="153" t="n">
        <v>45</v>
      </c>
      <c r="J17" s="133" t="n">
        <v>1.17</v>
      </c>
      <c r="K17" s="132" t="n">
        <v>0</v>
      </c>
      <c r="L17" s="132" t="n">
        <v>2</v>
      </c>
      <c r="M17" s="132" t="n">
        <v>2</v>
      </c>
      <c r="N17" s="146" t="n">
        <v>0</v>
      </c>
      <c r="O17" s="158" t="n"/>
    </row>
    <row r="18">
      <c r="A18" s="130" t="n">
        <v>12</v>
      </c>
      <c r="B18" s="110" t="inlineStr">
        <is>
          <t>Granite</t>
        </is>
      </c>
      <c r="C18" s="131" t="n">
        <v>15.256</v>
      </c>
      <c r="D18" s="132" t="n">
        <v>27.75</v>
      </c>
      <c r="E18" s="132" t="n">
        <v>142.716</v>
      </c>
      <c r="F18" s="132" t="n">
        <v>1352.767</v>
      </c>
      <c r="G18" s="132" t="n">
        <v>1354.765</v>
      </c>
      <c r="H18" s="133" t="n">
        <v>298.339</v>
      </c>
      <c r="I18" s="153" t="n">
        <v>786.15</v>
      </c>
      <c r="J18" s="133" t="n">
        <v>93.551</v>
      </c>
      <c r="K18" s="132" t="n">
        <v>3</v>
      </c>
      <c r="L18" s="132" t="n">
        <v>95.34699999999999</v>
      </c>
      <c r="M18" s="132" t="n">
        <v>24</v>
      </c>
      <c r="N18" s="146" t="n">
        <v>0</v>
      </c>
      <c r="O18" s="158" t="n"/>
    </row>
    <row r="19">
      <c r="A19" s="130" t="n">
        <v>13</v>
      </c>
      <c r="B19" s="110" t="inlineStr">
        <is>
          <t>Iron</t>
        </is>
      </c>
      <c r="C19" s="131" t="n">
        <v>2</v>
      </c>
      <c r="D19" s="132" t="n">
        <v>6.5</v>
      </c>
      <c r="E19" s="132" t="n">
        <v>21</v>
      </c>
      <c r="F19" s="132" t="n">
        <v>176.631</v>
      </c>
      <c r="G19" s="132" t="n">
        <v>167.073</v>
      </c>
      <c r="H19" s="133" t="n">
        <v>42.093</v>
      </c>
      <c r="I19" s="153" t="n">
        <v>233.1</v>
      </c>
      <c r="J19" s="133" t="n">
        <v>6.1</v>
      </c>
      <c r="K19" s="132" t="n">
        <v>4</v>
      </c>
      <c r="L19" s="132" t="n">
        <v>11.361</v>
      </c>
      <c r="M19" s="132" t="n">
        <v>3</v>
      </c>
      <c r="N19" s="146" t="n">
        <v>10.1</v>
      </c>
      <c r="O19" s="158" t="n"/>
    </row>
    <row r="20">
      <c r="A20" s="130" t="n">
        <v>14</v>
      </c>
      <c r="B20" s="110" t="inlineStr">
        <is>
          <t>Jordan</t>
        </is>
      </c>
      <c r="C20" s="131" t="n">
        <v>5.5</v>
      </c>
      <c r="D20" s="132" t="n">
        <v>30.2</v>
      </c>
      <c r="E20" s="132" t="n">
        <v>134.82</v>
      </c>
      <c r="F20" s="132" t="n">
        <v>1503.911</v>
      </c>
      <c r="G20" s="132" t="n">
        <v>1329.466</v>
      </c>
      <c r="H20" s="133" t="n">
        <v>310.36</v>
      </c>
      <c r="I20" s="153" t="n">
        <v>889.6799999999999</v>
      </c>
      <c r="J20" s="133" t="n">
        <v>200.14</v>
      </c>
      <c r="K20" s="132" t="n">
        <v>2</v>
      </c>
      <c r="L20" s="132" t="n">
        <v>76.352</v>
      </c>
      <c r="M20" s="132" t="n">
        <v>26.667</v>
      </c>
      <c r="N20" s="146" t="n">
        <v>13</v>
      </c>
      <c r="O20" s="158" t="n"/>
    </row>
    <row r="21">
      <c r="A21" s="130" t="n">
        <v>15</v>
      </c>
      <c r="B21" s="110" t="inlineStr">
        <is>
          <t>[Person_4]</t>
        </is>
      </c>
      <c r="C21" s="131" t="n">
        <v>0</v>
      </c>
      <c r="D21" s="132" t="n">
        <v>1</v>
      </c>
      <c r="E21" s="132" t="n">
        <v>5</v>
      </c>
      <c r="F21" s="132" t="n">
        <v>43.543</v>
      </c>
      <c r="G21" s="132" t="n">
        <v>35.122</v>
      </c>
      <c r="H21" s="133" t="n">
        <v>11.266</v>
      </c>
      <c r="I21" s="153" t="n">
        <v>37.57</v>
      </c>
      <c r="J21" s="133" t="n">
        <v>0</v>
      </c>
      <c r="K21" s="132" t="n">
        <v>1</v>
      </c>
      <c r="L21" s="132" t="n">
        <v>2</v>
      </c>
      <c r="M21" s="132" t="n">
        <v>0</v>
      </c>
      <c r="N21" s="146" t="n">
        <v>7.87</v>
      </c>
      <c r="O21" s="158" t="n"/>
    </row>
    <row r="22">
      <c r="A22" s="130" t="n">
        <v>16</v>
      </c>
      <c r="B22" s="111" t="inlineStr">
        <is>
          <t>[Person_5]</t>
        </is>
      </c>
      <c r="C22" s="136" t="n">
        <v>1.5</v>
      </c>
      <c r="D22" s="137" t="n">
        <v>0</v>
      </c>
      <c r="E22" s="137" t="n">
        <v>3.53</v>
      </c>
      <c r="F22" s="137" t="n">
        <v>27.24</v>
      </c>
      <c r="G22" s="137" t="n">
        <v>33.077</v>
      </c>
      <c r="H22" s="138" t="n">
        <v>5.888</v>
      </c>
      <c r="I22" s="139" t="n">
        <v>30.32</v>
      </c>
      <c r="J22" s="138" t="n">
        <v>0</v>
      </c>
      <c r="K22" s="137" t="n">
        <v>0</v>
      </c>
      <c r="L22" s="137" t="n">
        <v>1.57</v>
      </c>
      <c r="M22" s="137" t="n">
        <v>0</v>
      </c>
      <c r="N22" s="140" t="n">
        <v>5</v>
      </c>
      <c r="O22" s="158" t="n"/>
    </row>
    <row r="23">
      <c r="A23" s="130" t="n">
        <v>17</v>
      </c>
      <c r="B23" s="110" t="inlineStr">
        <is>
          <t>Millard</t>
        </is>
      </c>
      <c r="C23" s="131" t="n">
        <v>0</v>
      </c>
      <c r="D23" s="132" t="n">
        <v>3.5</v>
      </c>
      <c r="E23" s="132" t="n">
        <v>8.33</v>
      </c>
      <c r="F23" s="132" t="n">
        <v>56.84</v>
      </c>
      <c r="G23" s="132" t="n">
        <v>77.34399999999999</v>
      </c>
      <c r="H23" s="133" t="n">
        <v>13.64</v>
      </c>
      <c r="I23" s="153" t="n">
        <v>66.44</v>
      </c>
      <c r="J23" s="133" t="n">
        <v>3.27</v>
      </c>
      <c r="K23" s="132" t="n">
        <v>0.545</v>
      </c>
      <c r="L23" s="132" t="n">
        <v>2.14</v>
      </c>
      <c r="M23" s="132" t="n">
        <v>1.5</v>
      </c>
      <c r="N23" s="146" t="n">
        <v>0</v>
      </c>
      <c r="O23" s="158" t="n"/>
    </row>
    <row r="24">
      <c r="A24" s="130" t="n">
        <v>18</v>
      </c>
      <c r="B24" s="110" t="inlineStr">
        <is>
          <t>Morgan</t>
        </is>
      </c>
      <c r="C24" s="131" t="n">
        <v>0</v>
      </c>
      <c r="D24" s="132" t="n">
        <v>1</v>
      </c>
      <c r="E24" s="132" t="n">
        <v>4</v>
      </c>
      <c r="F24" s="132" t="n">
        <v>42.43</v>
      </c>
      <c r="G24" s="132" t="n">
        <v>46.419</v>
      </c>
      <c r="H24" s="133" t="n">
        <v>7.8</v>
      </c>
      <c r="I24" s="153" t="n">
        <v>26.27</v>
      </c>
      <c r="J24" s="133" t="n">
        <v>0.71</v>
      </c>
      <c r="K24" s="132" t="n">
        <v>0</v>
      </c>
      <c r="L24" s="132" t="n">
        <v>1.47</v>
      </c>
      <c r="M24" s="132" t="n">
        <v>1.04</v>
      </c>
      <c r="N24" s="146" t="n">
        <v>3</v>
      </c>
      <c r="O24" s="158" t="n"/>
    </row>
    <row r="25">
      <c r="A25" s="130" t="n">
        <v>19</v>
      </c>
      <c r="B25" s="110" t="inlineStr">
        <is>
          <t>Nebo</t>
        </is>
      </c>
      <c r="C25" s="131" t="n">
        <v>4</v>
      </c>
      <c r="D25" s="132" t="n">
        <v>13.822</v>
      </c>
      <c r="E25" s="132" t="n">
        <v>61.95</v>
      </c>
      <c r="F25" s="132" t="n">
        <v>518.395</v>
      </c>
      <c r="G25" s="132" t="n">
        <v>407.66</v>
      </c>
      <c r="H25" s="133" t="n">
        <v>113.064</v>
      </c>
      <c r="I25" s="153" t="n">
        <v>373.58</v>
      </c>
      <c r="J25" s="133" t="n">
        <v>79.748</v>
      </c>
      <c r="K25" s="132" t="n">
        <v>10</v>
      </c>
      <c r="L25" s="132" t="n">
        <v>27</v>
      </c>
      <c r="M25" s="132" t="n">
        <v>10.08</v>
      </c>
      <c r="N25" s="146" t="n">
        <v>16.93</v>
      </c>
      <c r="O25" s="158" t="n"/>
    </row>
    <row r="26">
      <c r="A26" s="130" t="n">
        <v>20</v>
      </c>
      <c r="B26" s="114" t="inlineStr">
        <is>
          <t>[Person_6]</t>
        </is>
      </c>
      <c r="C26" s="141" t="n">
        <v>0</v>
      </c>
      <c r="D26" s="142" t="n">
        <v>1</v>
      </c>
      <c r="E26" s="142" t="n">
        <v>6.5</v>
      </c>
      <c r="F26" s="142" t="n">
        <v>55</v>
      </c>
      <c r="G26" s="142" t="n">
        <v>52.833</v>
      </c>
      <c r="H26" s="143" t="n">
        <v>11.667</v>
      </c>
      <c r="I26" s="144" t="n">
        <v>67.73</v>
      </c>
      <c r="J26" s="143" t="n">
        <v>1</v>
      </c>
      <c r="K26" s="142" t="n">
        <v>0</v>
      </c>
      <c r="L26" s="142" t="n">
        <v>0</v>
      </c>
      <c r="M26" s="142" t="n">
        <v>1</v>
      </c>
      <c r="N26" s="145" t="n">
        <v>3.75</v>
      </c>
      <c r="O26" s="158" t="n"/>
    </row>
    <row r="27">
      <c r="A27" s="130" t="n">
        <v>21</v>
      </c>
      <c r="B27" s="113" t="inlineStr">
        <is>
          <t>North Summit</t>
        </is>
      </c>
      <c r="C27" s="131" t="n">
        <v>0.5</v>
      </c>
      <c r="D27" s="132" t="n">
        <v>0</v>
      </c>
      <c r="E27" s="132" t="n">
        <v>2</v>
      </c>
      <c r="F27" s="132" t="n">
        <v>23.01</v>
      </c>
      <c r="G27" s="132" t="n">
        <v>25.98</v>
      </c>
      <c r="H27" s="133" t="n">
        <v>6.34</v>
      </c>
      <c r="I27" s="153" t="n">
        <v>19.5</v>
      </c>
      <c r="J27" s="133" t="n">
        <v>1</v>
      </c>
      <c r="K27" s="132" t="n">
        <v>0.5</v>
      </c>
      <c r="L27" s="132" t="n">
        <v>1.5</v>
      </c>
      <c r="M27" s="132" t="n">
        <v>1.83</v>
      </c>
      <c r="N27" s="146" t="n">
        <v>0.66</v>
      </c>
      <c r="O27" s="158" t="n"/>
    </row>
    <row r="28">
      <c r="A28" s="130" t="n">
        <v>22</v>
      </c>
      <c r="B28" s="110" t="inlineStr">
        <is>
          <t>Park City</t>
        </is>
      </c>
      <c r="C28" s="131" t="n">
        <v>0.5</v>
      </c>
      <c r="D28" s="132" t="n">
        <v>0</v>
      </c>
      <c r="E28" s="132" t="n">
        <v>7.5</v>
      </c>
      <c r="F28" s="132" t="n">
        <v>96.735</v>
      </c>
      <c r="G28" s="132" t="n">
        <v>110.894</v>
      </c>
      <c r="H28" s="133" t="n">
        <v>19.84</v>
      </c>
      <c r="I28" s="153" t="n">
        <v>61.29</v>
      </c>
      <c r="J28" s="133" t="n">
        <v>10.284</v>
      </c>
      <c r="K28" s="132" t="n">
        <v>4</v>
      </c>
      <c r="L28" s="132" t="n">
        <v>7.75</v>
      </c>
      <c r="M28" s="132" t="n">
        <v>6.585</v>
      </c>
      <c r="N28" s="146" t="n">
        <v>1.94</v>
      </c>
      <c r="O28" s="158" t="n"/>
    </row>
    <row r="29">
      <c r="A29" s="130" t="n">
        <v>23</v>
      </c>
      <c r="B29" s="110" t="inlineStr">
        <is>
          <t>Piute</t>
        </is>
      </c>
      <c r="C29" s="131" t="n">
        <v>0</v>
      </c>
      <c r="D29" s="132" t="n">
        <v>0.751</v>
      </c>
      <c r="E29" s="132" t="n">
        <v>1.5</v>
      </c>
      <c r="F29" s="132" t="n">
        <v>7.66</v>
      </c>
      <c r="G29" s="132" t="n">
        <v>14.6</v>
      </c>
      <c r="H29" s="133" t="n">
        <v>1.42</v>
      </c>
      <c r="I29" s="153" t="n">
        <v>10.05</v>
      </c>
      <c r="J29" s="133" t="n">
        <v>0.2</v>
      </c>
      <c r="K29" s="132" t="n">
        <v>0.5</v>
      </c>
      <c r="L29" s="132" t="n">
        <v>0.5</v>
      </c>
      <c r="M29" s="132" t="n">
        <v>0</v>
      </c>
      <c r="N29" s="146" t="n">
        <v>1</v>
      </c>
      <c r="O29" s="158" t="n"/>
    </row>
    <row r="30">
      <c r="A30" s="130" t="n">
        <v>24</v>
      </c>
      <c r="B30" s="110" t="inlineStr">
        <is>
          <t>Rich</t>
        </is>
      </c>
      <c r="C30" s="131" t="n">
        <v>0</v>
      </c>
      <c r="D30" s="132" t="n">
        <v>0</v>
      </c>
      <c r="E30" s="132" t="n">
        <v>2</v>
      </c>
      <c r="F30" s="132" t="n">
        <v>12.69</v>
      </c>
      <c r="G30" s="132" t="n">
        <v>16.59</v>
      </c>
      <c r="H30" s="133" t="n">
        <v>2</v>
      </c>
      <c r="I30" s="153" t="n">
        <v>6.76</v>
      </c>
      <c r="J30" s="133" t="n">
        <v>0.32</v>
      </c>
      <c r="K30" s="132" t="n">
        <v>0.5</v>
      </c>
      <c r="L30" s="132" t="n">
        <v>0.45</v>
      </c>
      <c r="M30" s="132" t="n">
        <v>0</v>
      </c>
      <c r="N30" s="146" t="n">
        <v>0</v>
      </c>
      <c r="O30" s="158" t="n"/>
    </row>
    <row r="31">
      <c r="A31" s="130" t="n">
        <v>25</v>
      </c>
      <c r="B31" s="113" t="inlineStr">
        <is>
          <t>San Juan</t>
        </is>
      </c>
      <c r="C31" s="131" t="n">
        <v>1</v>
      </c>
      <c r="D31" s="132" t="n">
        <v>3</v>
      </c>
      <c r="E31" s="132" t="n">
        <v>8.75</v>
      </c>
      <c r="F31" s="132" t="n">
        <v>62.43</v>
      </c>
      <c r="G31" s="132" t="n">
        <v>99.622</v>
      </c>
      <c r="H31" s="133" t="n">
        <v>16</v>
      </c>
      <c r="I31" s="153" t="n">
        <v>60.14</v>
      </c>
      <c r="J31" s="133" t="n">
        <v>8</v>
      </c>
      <c r="K31" s="132" t="n">
        <v>0.33</v>
      </c>
      <c r="L31" s="132" t="n">
        <v>4.66</v>
      </c>
      <c r="M31" s="132" t="n">
        <v>5.33</v>
      </c>
      <c r="N31" s="146" t="n">
        <v>4.64</v>
      </c>
      <c r="O31" s="158" t="n"/>
    </row>
    <row r="32">
      <c r="A32" s="130" t="n">
        <v>26</v>
      </c>
      <c r="B32" s="115" t="inlineStr">
        <is>
          <t>Sevier</t>
        </is>
      </c>
      <c r="C32" s="136" t="n">
        <v>0</v>
      </c>
      <c r="D32" s="137" t="n">
        <v>4.676</v>
      </c>
      <c r="E32" s="137" t="n">
        <v>11.983</v>
      </c>
      <c r="F32" s="137" t="n">
        <v>84.331</v>
      </c>
      <c r="G32" s="137" t="n">
        <v>92.986</v>
      </c>
      <c r="H32" s="138" t="n">
        <v>31.674</v>
      </c>
      <c r="I32" s="139" t="n">
        <v>82.23999999999999</v>
      </c>
      <c r="J32" s="138" t="n">
        <v>3.77</v>
      </c>
      <c r="K32" s="137" t="n">
        <v>0</v>
      </c>
      <c r="L32" s="137" t="n">
        <v>3.877</v>
      </c>
      <c r="M32" s="137" t="n">
        <v>0</v>
      </c>
      <c r="N32" s="140" t="n">
        <v>8.800000000000001</v>
      </c>
      <c r="O32" s="158" t="n"/>
    </row>
    <row r="33">
      <c r="A33" s="130" t="n">
        <v>27</v>
      </c>
      <c r="B33" s="113" t="inlineStr">
        <is>
          <t>South Sanpete</t>
        </is>
      </c>
      <c r="C33" s="131" t="n">
        <v>0</v>
      </c>
      <c r="D33" s="132" t="n">
        <v>1.714</v>
      </c>
      <c r="E33" s="132" t="n">
        <v>6.5</v>
      </c>
      <c r="F33" s="132" t="n">
        <v>63.19</v>
      </c>
      <c r="G33" s="132" t="n">
        <v>79.191</v>
      </c>
      <c r="H33" s="133" t="n">
        <v>13.04</v>
      </c>
      <c r="I33" s="153" t="n">
        <v>105.41</v>
      </c>
      <c r="J33" s="133" t="n">
        <v>5</v>
      </c>
      <c r="K33" s="132" t="n">
        <v>0</v>
      </c>
      <c r="L33" s="132" t="n">
        <v>6.058999999999999</v>
      </c>
      <c r="M33" s="132" t="n">
        <v>0</v>
      </c>
      <c r="N33" s="146" t="n">
        <v>7</v>
      </c>
      <c r="O33" s="158" t="n"/>
    </row>
    <row r="34">
      <c r="A34" s="130" t="n">
        <v>28</v>
      </c>
      <c r="B34" s="113" t="inlineStr">
        <is>
          <t>South Summit</t>
        </is>
      </c>
      <c r="C34" s="131" t="n">
        <v>0</v>
      </c>
      <c r="D34" s="132" t="n">
        <v>0.13</v>
      </c>
      <c r="E34" s="132" t="n">
        <v>3.5</v>
      </c>
      <c r="F34" s="132" t="n">
        <v>33.8</v>
      </c>
      <c r="G34" s="132" t="n">
        <v>33.05</v>
      </c>
      <c r="H34" s="133" t="n">
        <v>4.87</v>
      </c>
      <c r="I34" s="153" t="n">
        <v>24.17</v>
      </c>
      <c r="J34" s="133" t="n">
        <v>0.32</v>
      </c>
      <c r="K34" s="132" t="n">
        <v>1</v>
      </c>
      <c r="L34" s="132" t="n">
        <v>1</v>
      </c>
      <c r="M34" s="132" t="n">
        <v>1.5</v>
      </c>
      <c r="N34" s="146" t="n">
        <v>1.5</v>
      </c>
      <c r="O34" s="158" t="n"/>
    </row>
    <row r="35">
      <c r="A35" s="130" t="n">
        <v>29</v>
      </c>
      <c r="B35" s="110" t="inlineStr">
        <is>
          <t>Tintic</t>
        </is>
      </c>
      <c r="C35" s="131" t="n">
        <v>0</v>
      </c>
      <c r="D35" s="132" t="n">
        <v>0.5</v>
      </c>
      <c r="E35" s="132" t="n">
        <v>0.6</v>
      </c>
      <c r="F35" s="132" t="n">
        <v>8.800000000000001</v>
      </c>
      <c r="G35" s="132" t="n">
        <v>10.872</v>
      </c>
      <c r="H35" s="133" t="n">
        <v>1.85</v>
      </c>
      <c r="I35" s="153" t="n">
        <v>5.84</v>
      </c>
      <c r="J35" s="133" t="n">
        <v>0</v>
      </c>
      <c r="K35" s="132" t="n">
        <v>0.2</v>
      </c>
      <c r="L35" s="132" t="n">
        <v>0.5</v>
      </c>
      <c r="M35" s="132" t="n">
        <v>0.15</v>
      </c>
      <c r="N35" s="146" t="n">
        <v>0.38</v>
      </c>
      <c r="O35" s="158" t="n"/>
    </row>
    <row r="36">
      <c r="A36" s="130" t="n">
        <v>30</v>
      </c>
      <c r="B36" s="112" t="inlineStr">
        <is>
          <t>Tooele</t>
        </is>
      </c>
      <c r="C36" s="141" t="n">
        <v>1.31</v>
      </c>
      <c r="D36" s="142" t="n">
        <v>8</v>
      </c>
      <c r="E36" s="142" t="n">
        <v>27.565</v>
      </c>
      <c r="F36" s="142" t="n">
        <v>270.505</v>
      </c>
      <c r="G36" s="142" t="n">
        <v>228.593</v>
      </c>
      <c r="H36" s="143" t="n">
        <v>71.49799999999999</v>
      </c>
      <c r="I36" s="144" t="n">
        <v>173.89</v>
      </c>
      <c r="J36" s="143" t="n">
        <v>20.997</v>
      </c>
      <c r="K36" s="142" t="n">
        <v>3</v>
      </c>
      <c r="L36" s="142" t="n">
        <v>12.794</v>
      </c>
      <c r="M36" s="142" t="n">
        <v>2</v>
      </c>
      <c r="N36" s="145" t="n">
        <v>20.54</v>
      </c>
      <c r="O36" s="158" t="n"/>
    </row>
    <row r="37">
      <c r="A37" s="130" t="n">
        <v>31</v>
      </c>
      <c r="B37" s="111" t="inlineStr">
        <is>
          <t>Uintah</t>
        </is>
      </c>
      <c r="C37" s="136" t="n">
        <v>0</v>
      </c>
      <c r="D37" s="137" t="n">
        <v>3</v>
      </c>
      <c r="E37" s="137" t="n">
        <v>16.5</v>
      </c>
      <c r="F37" s="137" t="n">
        <v>122.691</v>
      </c>
      <c r="G37" s="137" t="n">
        <v>98.56100000000001</v>
      </c>
      <c r="H37" s="138" t="n">
        <v>30.042</v>
      </c>
      <c r="I37" s="139" t="n">
        <v>91.5</v>
      </c>
      <c r="J37" s="138" t="n">
        <v>7.168</v>
      </c>
      <c r="K37" s="137" t="n">
        <v>1.14</v>
      </c>
      <c r="L37" s="137" t="n">
        <v>8.335000000000001</v>
      </c>
      <c r="M37" s="137" t="n">
        <v>1</v>
      </c>
      <c r="N37" s="140" t="n">
        <v>10</v>
      </c>
      <c r="O37" s="158" t="n"/>
    </row>
    <row r="38">
      <c r="A38" s="130" t="n">
        <v>32</v>
      </c>
      <c r="B38" s="110" t="inlineStr">
        <is>
          <t>Wasatch</t>
        </is>
      </c>
      <c r="C38" s="131" t="n">
        <v>0</v>
      </c>
      <c r="D38" s="132" t="n">
        <v>3</v>
      </c>
      <c r="E38" s="132" t="n">
        <v>9</v>
      </c>
      <c r="F38" s="132" t="n">
        <v>97.54000000000001</v>
      </c>
      <c r="G38" s="132" t="n">
        <v>97.393</v>
      </c>
      <c r="H38" s="133" t="n">
        <v>24.058</v>
      </c>
      <c r="I38" s="153" t="n">
        <v>76.65000000000001</v>
      </c>
      <c r="J38" s="133" t="n">
        <v>12.16</v>
      </c>
      <c r="K38" s="132" t="n">
        <v>3</v>
      </c>
      <c r="L38" s="132" t="n">
        <v>5.6</v>
      </c>
      <c r="M38" s="132" t="n">
        <v>6.57</v>
      </c>
      <c r="N38" s="146" t="n">
        <v>1.5</v>
      </c>
      <c r="O38" s="158" t="n"/>
    </row>
    <row r="39">
      <c r="A39" s="130" t="n">
        <v>33</v>
      </c>
      <c r="B39" s="113" t="inlineStr">
        <is>
          <t>Washington</t>
        </is>
      </c>
      <c r="C39" s="131" t="n">
        <v>0</v>
      </c>
      <c r="D39" s="132" t="n">
        <v>10.404</v>
      </c>
      <c r="E39" s="132" t="n">
        <v>61.5</v>
      </c>
      <c r="F39" s="132" t="n">
        <v>512.914</v>
      </c>
      <c r="G39" s="132" t="n">
        <v>444.076</v>
      </c>
      <c r="H39" s="133" t="n">
        <v>141.14</v>
      </c>
      <c r="I39" s="153" t="n">
        <v>197.49</v>
      </c>
      <c r="J39" s="133" t="n">
        <v>81.80199999999999</v>
      </c>
      <c r="K39" s="132" t="n">
        <v>12.8</v>
      </c>
      <c r="L39" s="132" t="n">
        <v>26.857</v>
      </c>
      <c r="M39" s="132" t="n">
        <v>13.966</v>
      </c>
      <c r="N39" s="146" t="n">
        <v>41.75</v>
      </c>
      <c r="O39" s="158" t="n"/>
    </row>
    <row r="40">
      <c r="A40" s="130" t="n">
        <v>34</v>
      </c>
      <c r="B40" s="113" t="inlineStr">
        <is>
          <t>Wayne</t>
        </is>
      </c>
      <c r="C40" s="131" t="n">
        <v>0</v>
      </c>
      <c r="D40" s="132" t="n">
        <v>0.5</v>
      </c>
      <c r="E40" s="132" t="n">
        <v>1.63</v>
      </c>
      <c r="F40" s="132" t="n">
        <v>13.42</v>
      </c>
      <c r="G40" s="132" t="n">
        <v>17.777</v>
      </c>
      <c r="H40" s="133" t="n">
        <v>2.796</v>
      </c>
      <c r="I40" s="153" t="n">
        <v>10.43</v>
      </c>
      <c r="J40" s="133" t="n">
        <v>1.25</v>
      </c>
      <c r="K40" s="132" t="n">
        <v>0</v>
      </c>
      <c r="L40" s="132" t="n">
        <v>0.86</v>
      </c>
      <c r="M40" s="132" t="n">
        <v>0</v>
      </c>
      <c r="N40" s="146" t="n">
        <v>1.86</v>
      </c>
      <c r="O40" s="158" t="n"/>
    </row>
    <row r="41">
      <c r="A41" s="130" t="n">
        <v>35</v>
      </c>
      <c r="B41" s="112" t="inlineStr">
        <is>
          <t>Weber</t>
        </is>
      </c>
      <c r="C41" s="141" t="n">
        <v>0</v>
      </c>
      <c r="D41" s="142" t="n">
        <v>10</v>
      </c>
      <c r="E41" s="142" t="n">
        <v>64.8</v>
      </c>
      <c r="F41" s="142" t="n">
        <v>593.63</v>
      </c>
      <c r="G41" s="142" t="n">
        <v>500.804</v>
      </c>
      <c r="H41" s="143" t="n">
        <v>163.11</v>
      </c>
      <c r="I41" s="144" t="n">
        <v>351.35</v>
      </c>
      <c r="J41" s="143" t="n">
        <v>26.262</v>
      </c>
      <c r="K41" s="142" t="n">
        <v>16.4</v>
      </c>
      <c r="L41" s="142" t="n">
        <v>43.1</v>
      </c>
      <c r="M41" s="142" t="n">
        <v>13.83</v>
      </c>
      <c r="N41" s="145" t="n">
        <v>27.27</v>
      </c>
      <c r="O41" s="158" t="n"/>
    </row>
    <row r="42">
      <c r="A42" s="130" t="n">
        <v>36</v>
      </c>
      <c r="B42" s="110" t="inlineStr">
        <is>
          <t>[Person_7]</t>
        </is>
      </c>
      <c r="C42" s="131" t="n">
        <v>0</v>
      </c>
      <c r="D42" s="132" t="n">
        <v>7.961</v>
      </c>
      <c r="E42" s="132" t="n">
        <v>78.789</v>
      </c>
      <c r="F42" s="132" t="n">
        <v>492.117</v>
      </c>
      <c r="G42" s="132" t="n">
        <v>396.167</v>
      </c>
      <c r="H42" s="133" t="n">
        <v>158.4</v>
      </c>
      <c r="I42" s="153" t="n">
        <v>481.57</v>
      </c>
      <c r="J42" s="133" t="n">
        <v>94.443</v>
      </c>
      <c r="K42" s="132" t="n">
        <v>14.3</v>
      </c>
      <c r="L42" s="132" t="n">
        <v>27.05</v>
      </c>
      <c r="M42" s="132" t="n">
        <v>37.72</v>
      </c>
      <c r="N42" s="146" t="n">
        <v>6.52</v>
      </c>
      <c r="O42" s="158" t="n"/>
    </row>
    <row r="43">
      <c r="A43" s="130" t="n">
        <v>37</v>
      </c>
      <c r="B43" s="110" t="inlineStr">
        <is>
          <t>Ogden</t>
        </is>
      </c>
      <c r="C43" s="131" t="n">
        <v>0</v>
      </c>
      <c r="D43" s="132" t="n">
        <v>4</v>
      </c>
      <c r="E43" s="132" t="n">
        <v>37.733</v>
      </c>
      <c r="F43" s="132" t="n">
        <v>228.977</v>
      </c>
      <c r="G43" s="132" t="n">
        <v>220.877</v>
      </c>
      <c r="H43" s="133" t="n">
        <v>55.11</v>
      </c>
      <c r="I43" s="153" t="n">
        <v>141.8</v>
      </c>
      <c r="J43" s="133" t="n">
        <v>30.35</v>
      </c>
      <c r="K43" s="132" t="n">
        <v>9.52</v>
      </c>
      <c r="L43" s="132" t="n">
        <v>12.58</v>
      </c>
      <c r="M43" s="132" t="n">
        <v>16.33</v>
      </c>
      <c r="N43" s="146" t="n">
        <v>3.51</v>
      </c>
      <c r="O43" s="158" t="n"/>
    </row>
    <row r="44">
      <c r="A44" s="130" t="n">
        <v>38</v>
      </c>
      <c r="B44" s="110" t="inlineStr">
        <is>
          <t>Provo</t>
        </is>
      </c>
      <c r="C44" s="131" t="n">
        <v>1.167</v>
      </c>
      <c r="D44" s="132" t="n">
        <v>2</v>
      </c>
      <c r="E44" s="132" t="n">
        <v>26.5</v>
      </c>
      <c r="F44" s="132" t="n">
        <v>238.498</v>
      </c>
      <c r="G44" s="132" t="n">
        <v>249.906</v>
      </c>
      <c r="H44" s="133" t="n">
        <v>76.03800000000001</v>
      </c>
      <c r="I44" s="153" t="n">
        <v>270.89</v>
      </c>
      <c r="J44" s="133" t="n">
        <v>27.238</v>
      </c>
      <c r="K44" s="132" t="n">
        <v>0</v>
      </c>
      <c r="L44" s="132" t="n">
        <v>15.5</v>
      </c>
      <c r="M44" s="132" t="n">
        <v>5.469</v>
      </c>
      <c r="N44" s="146" t="n">
        <v>13.4</v>
      </c>
      <c r="O44" s="158" t="n"/>
    </row>
    <row r="45">
      <c r="A45" s="130" t="n">
        <v>39</v>
      </c>
      <c r="B45" s="110" t="inlineStr">
        <is>
          <t>Logan</t>
        </is>
      </c>
      <c r="C45" s="131" t="n">
        <v>0</v>
      </c>
      <c r="D45" s="132" t="n">
        <v>2</v>
      </c>
      <c r="E45" s="132" t="n">
        <v>15</v>
      </c>
      <c r="F45" s="132" t="n">
        <v>126.26</v>
      </c>
      <c r="G45" s="132" t="n">
        <v>131.095</v>
      </c>
      <c r="H45" s="133" t="n">
        <v>25.184</v>
      </c>
      <c r="I45" s="153" t="n">
        <v>157</v>
      </c>
      <c r="J45" s="133" t="n">
        <v>4.55</v>
      </c>
      <c r="K45" s="132" t="n">
        <v>0</v>
      </c>
      <c r="L45" s="132" t="n">
        <v>6.8</v>
      </c>
      <c r="M45" s="132" t="n">
        <v>2.9</v>
      </c>
      <c r="N45" s="146" t="n">
        <v>6.25</v>
      </c>
      <c r="O45" s="158" t="n"/>
    </row>
    <row r="46" ht="13.5" customHeight="1" s="68" thickBot="1">
      <c r="A46" s="130" t="n">
        <v>40</v>
      </c>
      <c r="B46" s="110" t="inlineStr">
        <is>
          <t>[Person_8]</t>
        </is>
      </c>
      <c r="C46" s="131" t="n">
        <v>0</v>
      </c>
      <c r="D46" s="132" t="n">
        <v>1.5</v>
      </c>
      <c r="E46" s="132" t="n">
        <v>12.441</v>
      </c>
      <c r="F46" s="132" t="n">
        <v>128</v>
      </c>
      <c r="G46" s="132" t="n">
        <v>123.68</v>
      </c>
      <c r="H46" s="133" t="n">
        <v>26.529</v>
      </c>
      <c r="I46" s="153" t="n">
        <v>101.33</v>
      </c>
      <c r="J46" s="133" t="n">
        <v>9.926</v>
      </c>
      <c r="K46" s="132" t="n">
        <v>1.8</v>
      </c>
      <c r="L46" s="132" t="n">
        <v>9</v>
      </c>
      <c r="M46" s="132" t="n">
        <v>3</v>
      </c>
      <c r="N46" s="146" t="n">
        <v>8.640000000000001</v>
      </c>
      <c r="O46" s="158" t="n"/>
    </row>
    <row r="47" ht="13.5" customHeight="1" s="68" thickBot="1">
      <c r="B47" s="116" t="inlineStr">
        <is>
          <t>DISTRICT TOTAL</t>
        </is>
      </c>
      <c r="C47" s="147">
        <f>SUM(C7:C46)</f>
        <v/>
      </c>
      <c r="D47" s="148">
        <f>SUM(D7:D46)</f>
        <v/>
      </c>
      <c r="E47" s="148">
        <f>SUM(E7:E46)</f>
        <v/>
      </c>
      <c r="F47" s="148">
        <f>SUM(F7:F46)</f>
        <v/>
      </c>
      <c r="G47" s="148">
        <f>SUM(G7:G46)</f>
        <v/>
      </c>
      <c r="H47" s="149">
        <f>SUM(H7:H46)</f>
        <v/>
      </c>
      <c r="I47" s="147">
        <f>SUM(I7:I46)</f>
        <v/>
      </c>
      <c r="J47" s="149">
        <f>SUM(J7:J46)</f>
        <v/>
      </c>
      <c r="K47" s="148">
        <f>SUM(K7:K46)</f>
        <v/>
      </c>
      <c r="L47" s="148">
        <f>SUM(L7:L46)</f>
        <v/>
      </c>
      <c r="M47" s="148">
        <f>SUM(M7:M46)</f>
        <v/>
      </c>
      <c r="N47" s="149">
        <f>SUM(N7:N46)</f>
        <v/>
      </c>
      <c r="O47" s="158" t="n"/>
    </row>
    <row r="48" ht="13.5" customHeight="1" s="68" thickBot="1">
      <c r="B48" s="116" t="inlineStr">
        <is>
          <t>CHARTER TOTAL</t>
        </is>
      </c>
      <c r="C48" s="150" t="n">
        <v>2</v>
      </c>
      <c r="D48" s="151" t="n">
        <v>0</v>
      </c>
      <c r="E48" s="151" t="n">
        <v>55.168</v>
      </c>
      <c r="F48" s="151" t="n">
        <v>535.439</v>
      </c>
      <c r="G48" s="151" t="n">
        <v>401.1920000000001</v>
      </c>
      <c r="H48" s="152" t="n">
        <v>74.27</v>
      </c>
      <c r="I48" s="151" t="n">
        <v>423.81</v>
      </c>
      <c r="J48" s="152" t="n">
        <v>19.6</v>
      </c>
      <c r="K48" s="151" t="n">
        <v>1.67</v>
      </c>
      <c r="L48" s="151" t="n">
        <v>18.37</v>
      </c>
      <c r="M48" s="151" t="n">
        <v>13.865</v>
      </c>
      <c r="N48" s="152" t="n">
        <v>19.01</v>
      </c>
      <c r="O48" s="158" t="n"/>
    </row>
    <row r="49" ht="13.5" customHeight="1" s="68" thickBot="1">
      <c r="B49" s="116" t="inlineStr">
        <is>
          <t>GRAND TOTAL</t>
        </is>
      </c>
      <c r="C49" s="147">
        <f>C47+C48</f>
        <v/>
      </c>
      <c r="D49" s="148">
        <f>D47+D48</f>
        <v/>
      </c>
      <c r="E49" s="148">
        <f>E47+E48</f>
        <v/>
      </c>
      <c r="F49" s="148">
        <f>F47+F48</f>
        <v/>
      </c>
      <c r="G49" s="148">
        <f>G47+G48</f>
        <v/>
      </c>
      <c r="H49" s="149">
        <f>H47+H48</f>
        <v/>
      </c>
      <c r="I49" s="148">
        <f>I47+I48</f>
        <v/>
      </c>
      <c r="J49" s="149">
        <f>J47+J48</f>
        <v/>
      </c>
      <c r="K49" s="148">
        <f>K47+K48</f>
        <v/>
      </c>
      <c r="L49" s="148">
        <f>L47+L48</f>
        <v/>
      </c>
      <c r="M49" s="148">
        <f>M47+M48</f>
        <v/>
      </c>
      <c r="N49" s="149">
        <f>N47+N48</f>
        <v/>
      </c>
      <c r="O49" s="158" t="n"/>
    </row>
    <row r="50">
      <c r="C50" s="158" t="n"/>
      <c r="D50" s="158" t="n"/>
      <c r="E50" s="158" t="n"/>
      <c r="F50" s="158" t="n"/>
      <c r="G50" s="158" t="n"/>
      <c r="H50" s="158" t="n"/>
      <c r="I50" s="158" t="n"/>
      <c r="J50" s="158" t="n"/>
      <c r="K50" s="158" t="n"/>
      <c r="L50" s="158" t="n"/>
      <c r="M50" s="158" t="n"/>
      <c r="N50" s="158" t="n"/>
      <c r="O50" s="158" t="n"/>
    </row>
    <row r="51">
      <c r="C51" s="158" t="n"/>
      <c r="D51" s="158" t="n"/>
      <c r="E51" s="158" t="n"/>
      <c r="F51" s="158" t="n"/>
      <c r="G51" s="158" t="n"/>
      <c r="H51" s="158" t="n"/>
      <c r="I51" s="158" t="n"/>
      <c r="J51" s="158" t="n"/>
      <c r="K51" s="158" t="n"/>
      <c r="L51" s="158" t="n"/>
      <c r="M51" s="158" t="n"/>
      <c r="N51" s="158" t="n"/>
      <c r="O51" s="158" t="n"/>
    </row>
    <row r="52">
      <c r="C52" s="158" t="n"/>
      <c r="D52" s="158" t="n"/>
      <c r="E52" s="158" t="n"/>
      <c r="F52" s="158" t="n"/>
      <c r="G52" s="158" t="n"/>
      <c r="H52" s="158" t="n"/>
      <c r="I52" s="158" t="n"/>
      <c r="J52" s="158" t="n"/>
      <c r="K52" s="158" t="n"/>
      <c r="L52" s="158" t="n"/>
      <c r="M52" s="158" t="n"/>
      <c r="N52" s="158" t="n"/>
      <c r="O52" s="158" t="n"/>
    </row>
    <row r="53">
      <c r="C53" s="158" t="n"/>
      <c r="D53" s="158" t="n"/>
      <c r="E53" s="158" t="n"/>
      <c r="F53" s="158" t="n"/>
      <c r="G53" s="158" t="n"/>
      <c r="H53" s="158" t="n"/>
      <c r="I53" s="158" t="n"/>
      <c r="J53" s="158" t="n"/>
      <c r="K53" s="158" t="n"/>
      <c r="L53" s="158" t="n"/>
      <c r="M53" s="158" t="n"/>
      <c r="N53" s="158" t="n"/>
      <c r="O53" s="158" t="n"/>
    </row>
    <row r="54">
      <c r="C54" s="158" t="n"/>
      <c r="D54" s="158" t="n"/>
      <c r="E54" s="158" t="n"/>
      <c r="F54" s="158" t="n"/>
      <c r="G54" s="158" t="n"/>
      <c r="H54" s="158" t="n"/>
      <c r="I54" s="158" t="n"/>
      <c r="J54" s="158" t="n"/>
      <c r="K54" s="158" t="n"/>
      <c r="L54" s="158" t="n"/>
      <c r="M54" s="158" t="n"/>
      <c r="N54" s="158" t="n"/>
      <c r="O54" s="158" t="n"/>
    </row>
    <row r="55">
      <c r="C55" s="158" t="n"/>
      <c r="D55" s="158" t="n"/>
      <c r="E55" s="158" t="n"/>
      <c r="F55" s="158" t="n"/>
      <c r="G55" s="158" t="n"/>
      <c r="H55" s="158" t="n"/>
      <c r="I55" s="158" t="n"/>
      <c r="J55" s="158" t="n"/>
      <c r="K55" s="158" t="n"/>
      <c r="L55" s="158" t="n"/>
      <c r="M55" s="158" t="n"/>
      <c r="N55" s="158" t="n"/>
      <c r="O55" s="158" t="n"/>
    </row>
    <row r="56">
      <c r="C56" s="158" t="n"/>
      <c r="D56" s="158" t="n"/>
      <c r="E56" s="158" t="n"/>
      <c r="F56" s="158" t="n"/>
      <c r="G56" s="158" t="n"/>
      <c r="H56" s="158" t="n"/>
      <c r="I56" s="158" t="n"/>
      <c r="J56" s="158" t="n"/>
      <c r="K56" s="158" t="n"/>
      <c r="L56" s="158" t="n"/>
      <c r="M56" s="158" t="n"/>
      <c r="N56" s="158" t="n"/>
      <c r="O56" s="158" t="n"/>
    </row>
    <row r="57">
      <c r="C57" s="158" t="n"/>
      <c r="D57" s="158" t="n"/>
      <c r="E57" s="158" t="n"/>
      <c r="F57" s="158" t="n"/>
      <c r="G57" s="158" t="n"/>
      <c r="H57" s="158" t="n"/>
      <c r="I57" s="158" t="n"/>
      <c r="J57" s="158" t="n"/>
      <c r="K57" s="158" t="n"/>
      <c r="L57" s="158" t="n"/>
      <c r="M57" s="158" t="n"/>
      <c r="N57" s="158" t="n"/>
      <c r="O57" s="158" t="n"/>
    </row>
    <row r="58">
      <c r="C58" s="158" t="n"/>
      <c r="D58" s="158" t="n"/>
      <c r="E58" s="158" t="n"/>
      <c r="F58" s="158" t="n"/>
      <c r="G58" s="158" t="n"/>
      <c r="H58" s="158" t="n"/>
      <c r="I58" s="158" t="n"/>
      <c r="J58" s="158" t="n"/>
      <c r="K58" s="158" t="n"/>
      <c r="L58" s="158" t="n"/>
      <c r="M58" s="158" t="n"/>
      <c r="N58" s="158" t="n"/>
      <c r="O58" s="158" t="n"/>
    </row>
    <row r="59">
      <c r="C59" s="158" t="n"/>
      <c r="D59" s="158" t="n"/>
      <c r="E59" s="158" t="n"/>
      <c r="F59" s="158" t="n"/>
      <c r="G59" s="158" t="n"/>
      <c r="H59" s="158" t="n"/>
      <c r="I59" s="158" t="n"/>
      <c r="J59" s="158" t="n"/>
      <c r="K59" s="158" t="n"/>
      <c r="L59" s="158" t="n"/>
      <c r="M59" s="158" t="n"/>
      <c r="N59" s="158" t="n"/>
      <c r="O59" s="158" t="n"/>
    </row>
    <row r="60">
      <c r="C60" s="158" t="n"/>
      <c r="D60" s="158" t="n"/>
      <c r="E60" s="158" t="n"/>
      <c r="F60" s="158" t="n"/>
      <c r="G60" s="158" t="n"/>
      <c r="H60" s="158" t="n"/>
      <c r="I60" s="158" t="n"/>
      <c r="J60" s="158" t="n"/>
      <c r="K60" s="158" t="n"/>
      <c r="L60" s="158" t="n"/>
      <c r="M60" s="158" t="n"/>
      <c r="N60" s="158" t="n"/>
      <c r="O60" s="158" t="n"/>
    </row>
    <row r="61">
      <c r="C61" s="158" t="n"/>
      <c r="D61" s="158" t="n"/>
      <c r="E61" s="158" t="n"/>
      <c r="F61" s="158" t="n"/>
      <c r="G61" s="158" t="n"/>
      <c r="H61" s="158" t="n"/>
      <c r="I61" s="158" t="n"/>
      <c r="J61" s="158" t="n"/>
      <c r="K61" s="158" t="n"/>
      <c r="L61" s="158" t="n"/>
      <c r="M61" s="158" t="n"/>
      <c r="N61" s="158" t="n"/>
      <c r="O61" s="158" t="n"/>
    </row>
    <row r="62">
      <c r="C62" s="158" t="n"/>
      <c r="D62" s="158" t="n"/>
      <c r="E62" s="158" t="n"/>
      <c r="F62" s="158" t="n"/>
      <c r="G62" s="158" t="n"/>
      <c r="H62" s="158" t="n"/>
      <c r="I62" s="158" t="n"/>
      <c r="J62" s="158" t="n"/>
      <c r="K62" s="158" t="n"/>
      <c r="L62" s="158" t="n"/>
      <c r="M62" s="158" t="n"/>
      <c r="N62" s="158" t="n"/>
      <c r="O62" s="158" t="n"/>
    </row>
    <row r="63">
      <c r="C63" s="158" t="n"/>
      <c r="D63" s="158" t="n"/>
      <c r="E63" s="158" t="n"/>
      <c r="F63" s="158" t="n"/>
      <c r="G63" s="158" t="n"/>
      <c r="H63" s="158" t="n"/>
      <c r="I63" s="158" t="n"/>
      <c r="J63" s="158" t="n"/>
      <c r="K63" s="158" t="n"/>
      <c r="L63" s="158" t="n"/>
      <c r="M63" s="158" t="n"/>
      <c r="N63" s="158" t="n"/>
      <c r="O63" s="158" t="n"/>
    </row>
    <row r="64">
      <c r="C64" s="158" t="n"/>
      <c r="D64" s="158" t="n"/>
      <c r="E64" s="158" t="n"/>
      <c r="F64" s="158" t="n"/>
      <c r="G64" s="158" t="n"/>
      <c r="H64" s="158" t="n"/>
      <c r="I64" s="158" t="n"/>
      <c r="J64" s="158" t="n"/>
      <c r="K64" s="158" t="n"/>
      <c r="L64" s="158" t="n"/>
      <c r="M64" s="158" t="n"/>
      <c r="N64" s="158" t="n"/>
      <c r="O64" s="158" t="n"/>
    </row>
    <row r="65">
      <c r="C65" s="158" t="n"/>
      <c r="D65" s="158" t="n"/>
      <c r="E65" s="158" t="n"/>
      <c r="F65" s="158" t="n"/>
      <c r="G65" s="158" t="n"/>
      <c r="H65" s="158" t="n"/>
      <c r="I65" s="158" t="n"/>
      <c r="J65" s="158" t="n"/>
      <c r="K65" s="158" t="n"/>
      <c r="L65" s="158" t="n"/>
      <c r="M65" s="158" t="n"/>
      <c r="N65" s="158" t="n"/>
      <c r="O65" s="158" t="n"/>
    </row>
  </sheetData>
  <mergeCells count="15">
    <mergeCell ref="I2:I4"/>
    <mergeCell ref="C2:H2"/>
    <mergeCell ref="C1:J1"/>
    <mergeCell ref="G3:G4"/>
    <mergeCell ref="E3:E4"/>
    <mergeCell ref="J2:J4"/>
    <mergeCell ref="K2:K4"/>
    <mergeCell ref="N2:N4"/>
    <mergeCell ref="L2:L4"/>
    <mergeCell ref="F3:F4"/>
    <mergeCell ref="H3:H4"/>
    <mergeCell ref="M2:M4"/>
    <mergeCell ref="K1:N1"/>
    <mergeCell ref="C3:D3"/>
    <mergeCell ref="B1:B5"/>
  </mergeCells>
  <printOptions horizontalCentered="1" verticalCentered="1"/>
  <pageMargins left="0.7" right="0.7" top="0.75" bottom="0.6" header="0.65" footer="0.3"/>
  <pageSetup orientation="landscape" scale="63"/>
  <headerFooter>
    <oddHeader>&amp;L&amp;8 STATUS:  Final&amp;C&amp;"-,Bold"&amp;11 Licensed and Classified Personnel_x000a_FY 2008&amp;R&amp;8 CURRENT AS OF:  October, 2008</oddHeader>
    <oddFooter>&amp;L&amp;8 COMPILED BY:  USOE/Finance and Statistics/Emily Eyre_x000a_DATA SOURCE:  CACTUS Database June 30, 2008_x000a_Year-End Web Survey FY 2008&amp;R&amp;8 LOCATION:  &amp;Z&amp;F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65"/>
  <sheetViews>
    <sheetView workbookViewId="0">
      <selection activeCell="B1" sqref="B1:B5"/>
    </sheetView>
  </sheetViews>
  <sheetFormatPr baseColWidth="8" defaultRowHeight="12.75"/>
  <cols>
    <col width="4.140625" customWidth="1" style="159" min="1" max="1"/>
    <col width="31.42578125" customWidth="1" style="159" min="2" max="2"/>
    <col width="11.7109375" customWidth="1" style="159" min="3" max="4"/>
    <col width="14.28515625" customWidth="1" style="159" min="5" max="5"/>
    <col width="13" customWidth="1" style="159" min="6" max="6"/>
    <col width="13.7109375" customWidth="1" style="159" min="7" max="7"/>
    <col width="12.28515625" customWidth="1" style="159" min="8" max="8"/>
    <col width="15.140625" customWidth="1" style="159" min="9" max="9"/>
    <col width="15" customWidth="1" style="159" min="10" max="10"/>
    <col width="15.140625" customWidth="1" style="159" min="11" max="12"/>
    <col width="14.42578125" customWidth="1" style="159" min="13" max="13"/>
    <col width="14.7109375" customWidth="1" style="159" min="14" max="14"/>
    <col width="9.140625" customWidth="1" style="159" min="15" max="16384"/>
  </cols>
  <sheetData>
    <row r="1" ht="18" customHeight="1" s="68" thickBot="1">
      <c r="A1" s="159" t="n"/>
      <c r="B1" s="127" t="inlineStr">
        <is>
          <t>Local Education Agencies</t>
        </is>
      </c>
      <c r="C1" s="170" t="inlineStr">
        <is>
          <t>INSTRUCTION</t>
        </is>
      </c>
      <c r="D1" s="215" t="n"/>
      <c r="E1" s="215" t="n"/>
      <c r="F1" s="215" t="n"/>
      <c r="G1" s="215" t="n"/>
      <c r="H1" s="215" t="n"/>
      <c r="I1" s="215" t="n"/>
      <c r="J1" s="216" t="n"/>
      <c r="K1" s="170" t="inlineStr">
        <is>
          <t>SUPPORT</t>
        </is>
      </c>
      <c r="L1" s="215" t="n"/>
      <c r="M1" s="215" t="n"/>
      <c r="N1" s="216" t="n"/>
    </row>
    <row r="2" ht="17.25" customHeight="1" s="68" thickBot="1">
      <c r="A2" s="159" t="n"/>
      <c r="B2" s="6" t="n"/>
      <c r="C2" s="170" t="inlineStr">
        <is>
          <t>CLASSROOM TEACHERS</t>
        </is>
      </c>
      <c r="D2" s="215" t="n"/>
      <c r="E2" s="215" t="n"/>
      <c r="F2" s="215" t="n"/>
      <c r="G2" s="215" t="n"/>
      <c r="H2" s="216" t="n"/>
      <c r="I2" s="173" t="inlineStr">
        <is>
          <t>Instructional Aides</t>
        </is>
      </c>
      <c r="J2" s="175" t="inlineStr">
        <is>
          <t>Instructional Coordinators and Supervisors</t>
        </is>
      </c>
      <c r="K2" s="105" t="inlineStr">
        <is>
          <t>Elementary Guidance Counselors</t>
        </is>
      </c>
      <c r="L2" s="127" t="inlineStr">
        <is>
          <t>Secondary Guidance Counselors</t>
        </is>
      </c>
      <c r="M2" s="127" t="inlineStr">
        <is>
          <t>Librarians and Media Specialists</t>
        </is>
      </c>
      <c r="N2" s="127" t="inlineStr">
        <is>
          <t>Library and Media Support Staff</t>
        </is>
      </c>
    </row>
    <row r="3" ht="13.5" customHeight="1" s="68" thickBot="1">
      <c r="A3" s="159" t="n"/>
      <c r="B3" s="6" t="n"/>
      <c r="C3" s="169" t="inlineStr">
        <is>
          <t>Prekindergarten</t>
        </is>
      </c>
      <c r="D3" s="215" t="n"/>
      <c r="E3" s="183" t="inlineStr">
        <is>
          <t>Kindergarten</t>
        </is>
      </c>
      <c r="F3" s="183" t="inlineStr">
        <is>
          <t>Elementary</t>
        </is>
      </c>
      <c r="G3" s="183" t="inlineStr">
        <is>
          <t>Secondary</t>
        </is>
      </c>
      <c r="H3" s="175" t="inlineStr">
        <is>
          <t>Special Education</t>
        </is>
      </c>
      <c r="I3" s="237" t="n"/>
      <c r="J3" s="6" t="n"/>
      <c r="K3" s="237" t="n"/>
      <c r="L3" s="6" t="n"/>
      <c r="M3" s="6" t="n"/>
      <c r="N3" s="6" t="n"/>
    </row>
    <row r="4" ht="29.25" customHeight="1" s="68" thickBot="1">
      <c r="A4" s="159" t="n"/>
      <c r="B4" s="6" t="n"/>
      <c r="C4" s="186" t="inlineStr">
        <is>
          <t>Regular</t>
        </is>
      </c>
      <c r="D4" s="186" t="inlineStr">
        <is>
          <t>Special</t>
        </is>
      </c>
      <c r="E4" s="6" t="n"/>
      <c r="F4" s="6" t="n"/>
      <c r="G4" s="6" t="n"/>
      <c r="H4" s="6" t="n"/>
      <c r="I4" s="237" t="n"/>
      <c r="J4" s="6" t="n"/>
      <c r="K4" s="238" t="n"/>
      <c r="L4" s="25" t="n"/>
      <c r="M4" s="25" t="n"/>
      <c r="N4" s="25" t="n"/>
    </row>
    <row r="5" ht="47.25" customHeight="1" s="68" thickBot="1">
      <c r="A5" s="159" t="n"/>
      <c r="B5" s="25" t="n"/>
      <c r="C5" s="105" t="inlineStr">
        <is>
          <t>CACTUS Database</t>
        </is>
      </c>
      <c r="D5" s="127" t="inlineStr">
        <is>
          <t>CACTUS Database</t>
        </is>
      </c>
      <c r="E5" s="127" t="inlineStr">
        <is>
          <t>CACTUS Database</t>
        </is>
      </c>
      <c r="F5" s="127" t="inlineStr">
        <is>
          <t>CACTUS Database</t>
        </is>
      </c>
      <c r="G5" s="127" t="inlineStr">
        <is>
          <t>CACTUS Database</t>
        </is>
      </c>
      <c r="H5" s="127" t="inlineStr">
        <is>
          <t>CACTUS Database</t>
        </is>
      </c>
      <c r="I5" s="105" t="inlineStr">
        <is>
          <t>Classified Personnel Report</t>
        </is>
      </c>
      <c r="J5" s="127" t="inlineStr">
        <is>
          <t>CACTUS Database</t>
        </is>
      </c>
      <c r="K5" s="105" t="inlineStr">
        <is>
          <t>CACTUS Database</t>
        </is>
      </c>
      <c r="L5" s="105" t="inlineStr">
        <is>
          <t>CACTUS Database</t>
        </is>
      </c>
      <c r="M5" s="127" t="inlineStr">
        <is>
          <t>CACTUS Database</t>
        </is>
      </c>
      <c r="N5" s="127" t="inlineStr">
        <is>
          <t>Classified Personnel Report</t>
        </is>
      </c>
    </row>
    <row r="6">
      <c r="A6" s="159" t="n"/>
      <c r="B6" s="117" t="inlineStr">
        <is>
          <t>CHARTER SCHOOL</t>
        </is>
      </c>
      <c r="C6" s="128" t="n"/>
      <c r="D6" s="128" t="n"/>
      <c r="E6" s="128" t="n"/>
      <c r="F6" s="128" t="n"/>
      <c r="G6" s="128" t="n"/>
      <c r="H6" s="177" t="n"/>
      <c r="I6" s="128" t="n"/>
      <c r="J6" s="177" t="n"/>
      <c r="K6" s="128" t="n"/>
      <c r="L6" s="128" t="n"/>
      <c r="M6" s="128" t="n"/>
      <c r="N6" s="177" t="n"/>
    </row>
    <row r="7">
      <c r="A7" s="160" t="inlineStr">
        <is>
          <t>8B</t>
        </is>
      </c>
      <c r="B7" s="120" t="inlineStr">
        <is>
          <t>American Leadership Academy</t>
        </is>
      </c>
      <c r="C7" s="132" t="n">
        <v>1</v>
      </c>
      <c r="D7" s="132" t="n">
        <v>0</v>
      </c>
      <c r="E7" s="132" t="n">
        <v>1</v>
      </c>
      <c r="F7" s="132" t="n">
        <v>22</v>
      </c>
      <c r="G7" s="132" t="n">
        <v>37.086</v>
      </c>
      <c r="H7" s="133" t="n">
        <v>7</v>
      </c>
      <c r="I7" s="153" t="n">
        <v>20</v>
      </c>
      <c r="J7" s="133" t="n">
        <v>1.5</v>
      </c>
      <c r="K7" s="132" t="n">
        <v>0</v>
      </c>
      <c r="L7" s="132" t="n">
        <v>1</v>
      </c>
      <c r="M7" s="132" t="n">
        <v>1</v>
      </c>
      <c r="N7" s="146" t="n">
        <v>0.5</v>
      </c>
      <c r="O7" s="157" t="n"/>
    </row>
    <row r="8">
      <c r="A8" s="160" t="n">
        <v>74</v>
      </c>
      <c r="B8" s="122" t="inlineStr">
        <is>
          <t>American Preparatory Academy</t>
        </is>
      </c>
      <c r="C8" s="132" t="n">
        <v>0</v>
      </c>
      <c r="D8" s="132" t="n">
        <v>0</v>
      </c>
      <c r="E8" s="132" t="n">
        <v>1</v>
      </c>
      <c r="F8" s="132" t="n">
        <v>12.157</v>
      </c>
      <c r="G8" s="132" t="n">
        <v>9.100000000000001</v>
      </c>
      <c r="H8" s="133" t="n">
        <v>0.761</v>
      </c>
      <c r="I8" s="153" t="n">
        <v>16.75</v>
      </c>
      <c r="J8" s="133" t="n">
        <v>0</v>
      </c>
      <c r="K8" s="132" t="n">
        <v>0</v>
      </c>
      <c r="L8" s="132" t="n">
        <v>0</v>
      </c>
      <c r="M8" s="132" t="n">
        <v>0</v>
      </c>
      <c r="N8" s="146" t="n">
        <v>0</v>
      </c>
      <c r="O8" s="157" t="n"/>
    </row>
    <row r="9">
      <c r="A9" s="160" t="n">
        <v>83</v>
      </c>
      <c r="B9" s="122" t="inlineStr">
        <is>
          <t>AMES</t>
        </is>
      </c>
      <c r="C9" s="132" t="n">
        <v>0</v>
      </c>
      <c r="D9" s="132" t="n">
        <v>0</v>
      </c>
      <c r="E9" s="132" t="n">
        <v>0</v>
      </c>
      <c r="F9" s="132" t="n">
        <v>0</v>
      </c>
      <c r="G9" s="132" t="n">
        <v>17.418</v>
      </c>
      <c r="H9" s="133" t="n">
        <v>0.5</v>
      </c>
      <c r="I9" s="153" t="n">
        <v>1.84</v>
      </c>
      <c r="J9" s="133" t="n">
        <v>1</v>
      </c>
      <c r="K9" s="132" t="n">
        <v>0</v>
      </c>
      <c r="L9" s="132" t="n">
        <v>1.67</v>
      </c>
      <c r="M9" s="132" t="n">
        <v>0</v>
      </c>
      <c r="N9" s="146" t="n">
        <v>0.5600000000000001</v>
      </c>
      <c r="O9" s="157" t="n"/>
    </row>
    <row r="10">
      <c r="A10" s="160" t="inlineStr">
        <is>
          <t>3B</t>
        </is>
      </c>
      <c r="B10" s="122" t="inlineStr">
        <is>
          <t>BSTA</t>
        </is>
      </c>
      <c r="C10" s="132" t="n">
        <v>0</v>
      </c>
      <c r="D10" s="132" t="n">
        <v>0</v>
      </c>
      <c r="E10" s="132" t="n">
        <v>0</v>
      </c>
      <c r="F10" s="132" t="n">
        <v>0</v>
      </c>
      <c r="G10" s="132" t="n">
        <v>9.766999999999999</v>
      </c>
      <c r="H10" s="133" t="n">
        <v>0.7</v>
      </c>
      <c r="I10" s="153" t="n">
        <v>0</v>
      </c>
      <c r="J10" s="133" t="n">
        <v>1</v>
      </c>
      <c r="K10" s="132" t="n">
        <v>0</v>
      </c>
      <c r="L10" s="132" t="n">
        <v>0</v>
      </c>
      <c r="M10" s="132" t="n">
        <v>0</v>
      </c>
      <c r="N10" s="146" t="n">
        <v>0</v>
      </c>
      <c r="O10" s="157" t="n"/>
    </row>
    <row r="11">
      <c r="A11" s="160" t="inlineStr">
        <is>
          <t>9D</t>
        </is>
      </c>
      <c r="B11" s="122" t="inlineStr">
        <is>
          <t>Canyon Rim Academy</t>
        </is>
      </c>
      <c r="C11" s="132" t="n">
        <v>0</v>
      </c>
      <c r="D11" s="132" t="n">
        <v>0</v>
      </c>
      <c r="E11" s="132" t="n">
        <v>1.5</v>
      </c>
      <c r="F11" s="132" t="n">
        <v>16</v>
      </c>
      <c r="G11" s="132" t="n">
        <v>1</v>
      </c>
      <c r="H11" s="133" t="n">
        <v>1</v>
      </c>
      <c r="I11" s="153" t="n">
        <v>8.41</v>
      </c>
      <c r="J11" s="133" t="n">
        <v>0</v>
      </c>
      <c r="K11" s="132" t="n">
        <v>0</v>
      </c>
      <c r="L11" s="132" t="n">
        <v>0</v>
      </c>
      <c r="M11" s="132" t="n">
        <v>0</v>
      </c>
      <c r="N11" s="146" t="n">
        <v>0.54</v>
      </c>
      <c r="O11" s="157" t="n"/>
    </row>
    <row r="12">
      <c r="A12" s="160" t="n">
        <v>84</v>
      </c>
      <c r="B12" s="122" t="inlineStr">
        <is>
          <t>CBA Center</t>
        </is>
      </c>
      <c r="C12" s="137" t="n">
        <v>0</v>
      </c>
      <c r="D12" s="137" t="n">
        <v>0</v>
      </c>
      <c r="E12" s="137" t="n">
        <v>0</v>
      </c>
      <c r="F12" s="137" t="n">
        <v>0</v>
      </c>
      <c r="G12" s="137" t="n">
        <v>2.33</v>
      </c>
      <c r="H12" s="138" t="n">
        <v>0.17</v>
      </c>
      <c r="I12" s="139" t="n">
        <v>2.22</v>
      </c>
      <c r="J12" s="138" t="n">
        <v>0</v>
      </c>
      <c r="K12" s="137" t="n">
        <v>0</v>
      </c>
      <c r="L12" s="137" t="n">
        <v>0</v>
      </c>
      <c r="M12" s="137" t="n">
        <v>0</v>
      </c>
      <c r="N12" s="140" t="n">
        <v>0</v>
      </c>
      <c r="O12" s="157" t="n"/>
    </row>
    <row r="13">
      <c r="A13" s="160" t="inlineStr">
        <is>
          <t>2D</t>
        </is>
      </c>
      <c r="B13" s="122" t="inlineStr">
        <is>
          <t>[Person_9]</t>
        </is>
      </c>
      <c r="C13" s="132" t="n">
        <v>0</v>
      </c>
      <c r="D13" s="132" t="n">
        <v>0</v>
      </c>
      <c r="E13" s="132" t="n">
        <v>2</v>
      </c>
      <c r="F13" s="132" t="n">
        <v>19.2</v>
      </c>
      <c r="G13" s="132" t="n">
        <v>10.04</v>
      </c>
      <c r="H13" s="133" t="n">
        <v>1.54</v>
      </c>
      <c r="I13" s="153" t="n">
        <v>10.1</v>
      </c>
      <c r="J13" s="133" t="n">
        <v>1.112</v>
      </c>
      <c r="K13" s="132" t="n">
        <v>0</v>
      </c>
      <c r="L13" s="132" t="n">
        <v>0</v>
      </c>
      <c r="M13" s="132" t="n">
        <v>0</v>
      </c>
      <c r="N13" s="146" t="n">
        <v>1.63</v>
      </c>
      <c r="O13" s="157" t="n"/>
    </row>
    <row r="14">
      <c r="A14" s="160" t="n">
        <v>87</v>
      </c>
      <c r="B14" s="122" t="inlineStr">
        <is>
          <t>City Academy</t>
        </is>
      </c>
      <c r="C14" s="132" t="n">
        <v>0</v>
      </c>
      <c r="D14" s="132" t="n">
        <v>0</v>
      </c>
      <c r="E14" s="132" t="n">
        <v>0</v>
      </c>
      <c r="F14" s="132" t="n">
        <v>0</v>
      </c>
      <c r="G14" s="132" t="n">
        <v>12.208</v>
      </c>
      <c r="H14" s="133" t="n">
        <v>0</v>
      </c>
      <c r="I14" s="153" t="n">
        <v>2.88</v>
      </c>
      <c r="J14" s="133" t="n">
        <v>1.831</v>
      </c>
      <c r="K14" s="132" t="n">
        <v>0</v>
      </c>
      <c r="L14" s="132" t="n">
        <v>1</v>
      </c>
      <c r="M14" s="132" t="n">
        <v>0</v>
      </c>
      <c r="N14" s="146" t="n">
        <v>0.55</v>
      </c>
      <c r="O14" s="157" t="n"/>
    </row>
    <row r="15">
      <c r="A15" s="160" t="inlineStr">
        <is>
          <t>3E</t>
        </is>
      </c>
      <c r="B15" s="122" t="inlineStr">
        <is>
          <t>CS Lewis Academy</t>
        </is>
      </c>
      <c r="C15" s="132" t="n">
        <v>0</v>
      </c>
      <c r="D15" s="132" t="n">
        <v>0</v>
      </c>
      <c r="E15" s="132" t="n">
        <v>3</v>
      </c>
      <c r="F15" s="132" t="n">
        <v>8.75</v>
      </c>
      <c r="G15" s="132" t="n">
        <v>0</v>
      </c>
      <c r="H15" s="133" t="n">
        <v>1</v>
      </c>
      <c r="I15" s="153" t="n">
        <v>2</v>
      </c>
      <c r="J15" s="133" t="n">
        <v>0.25</v>
      </c>
      <c r="K15" s="132" t="n">
        <v>0</v>
      </c>
      <c r="L15" s="132" t="n">
        <v>0</v>
      </c>
      <c r="M15" s="132" t="n">
        <v>0</v>
      </c>
      <c r="N15" s="146" t="n">
        <v>0</v>
      </c>
      <c r="O15" s="157" t="n"/>
    </row>
    <row r="16">
      <c r="A16" s="160" t="inlineStr">
        <is>
          <t>A3</t>
        </is>
      </c>
      <c r="B16" s="122" t="inlineStr">
        <is>
          <t>DaVinci Academy</t>
        </is>
      </c>
      <c r="C16" s="142" t="n">
        <v>0</v>
      </c>
      <c r="D16" s="142" t="n">
        <v>0</v>
      </c>
      <c r="E16" s="142" t="n">
        <v>0</v>
      </c>
      <c r="F16" s="142" t="n">
        <v>0</v>
      </c>
      <c r="G16" s="142" t="n">
        <v>12.83</v>
      </c>
      <c r="H16" s="143" t="n">
        <v>2</v>
      </c>
      <c r="I16" s="144" t="n">
        <v>1</v>
      </c>
      <c r="J16" s="143" t="n">
        <v>0</v>
      </c>
      <c r="K16" s="142" t="n">
        <v>0</v>
      </c>
      <c r="L16" s="142" t="n">
        <v>1</v>
      </c>
      <c r="M16" s="142" t="n">
        <v>0</v>
      </c>
      <c r="N16" s="145" t="n">
        <v>0</v>
      </c>
      <c r="O16" s="157" t="n"/>
    </row>
    <row r="17">
      <c r="A17" s="160" t="inlineStr">
        <is>
          <t>4E</t>
        </is>
      </c>
      <c r="B17" s="122" t="inlineStr">
        <is>
          <t>Dual Immersion Academy</t>
        </is>
      </c>
      <c r="C17" s="132" t="n">
        <v>0</v>
      </c>
      <c r="D17" s="132" t="n">
        <v>0</v>
      </c>
      <c r="E17" s="132" t="n">
        <v>4</v>
      </c>
      <c r="F17" s="132" t="n">
        <v>10</v>
      </c>
      <c r="G17" s="132" t="n">
        <v>0</v>
      </c>
      <c r="H17" s="133" t="n">
        <v>1</v>
      </c>
      <c r="I17" s="153" t="n">
        <v>3.75</v>
      </c>
      <c r="J17" s="133" t="n">
        <v>0</v>
      </c>
      <c r="K17" s="132" t="n">
        <v>0</v>
      </c>
      <c r="L17" s="132" t="n">
        <v>0</v>
      </c>
      <c r="M17" s="132" t="n">
        <v>0</v>
      </c>
      <c r="N17" s="146" t="n">
        <v>0</v>
      </c>
      <c r="O17" s="157" t="n"/>
    </row>
    <row r="18">
      <c r="A18" s="160" t="inlineStr">
        <is>
          <t>A8</t>
        </is>
      </c>
      <c r="B18" s="122" t="inlineStr">
        <is>
          <t>East Hollywood High</t>
        </is>
      </c>
      <c r="C18" s="132" t="n">
        <v>0</v>
      </c>
      <c r="D18" s="132" t="n">
        <v>0</v>
      </c>
      <c r="E18" s="132" t="n">
        <v>0</v>
      </c>
      <c r="F18" s="132" t="n">
        <v>0</v>
      </c>
      <c r="G18" s="132" t="n">
        <v>18.106</v>
      </c>
      <c r="H18" s="133" t="n">
        <v>0</v>
      </c>
      <c r="I18" s="153" t="n">
        <v>1</v>
      </c>
      <c r="J18" s="133" t="n">
        <v>0</v>
      </c>
      <c r="K18" s="132" t="n">
        <v>0</v>
      </c>
      <c r="L18" s="132" t="n">
        <v>1</v>
      </c>
      <c r="M18" s="132" t="n">
        <v>0.73</v>
      </c>
      <c r="N18" s="146" t="n">
        <v>0</v>
      </c>
      <c r="O18" s="157" t="n"/>
    </row>
    <row r="19">
      <c r="A19" s="160" t="inlineStr">
        <is>
          <t>5E</t>
        </is>
      </c>
      <c r="B19" s="122" t="inlineStr">
        <is>
          <t>[Person_10]</t>
        </is>
      </c>
      <c r="C19" s="132" t="n">
        <v>0</v>
      </c>
      <c r="D19" s="132" t="n">
        <v>0</v>
      </c>
      <c r="E19" s="132" t="n">
        <v>1.079</v>
      </c>
      <c r="F19" s="132" t="n">
        <v>13.498</v>
      </c>
      <c r="G19" s="132" t="n">
        <v>1.072</v>
      </c>
      <c r="H19" s="133" t="n">
        <v>1</v>
      </c>
      <c r="I19" s="153" t="n">
        <v>6.8</v>
      </c>
      <c r="J19" s="133" t="n">
        <v>0</v>
      </c>
      <c r="K19" s="132" t="n">
        <v>0</v>
      </c>
      <c r="L19" s="132" t="n">
        <v>0</v>
      </c>
      <c r="M19" s="132" t="n">
        <v>2.6</v>
      </c>
      <c r="N19" s="146" t="n">
        <v>0</v>
      </c>
      <c r="O19" s="157" t="n"/>
    </row>
    <row r="20">
      <c r="A20" s="160" t="inlineStr">
        <is>
          <t>3C</t>
        </is>
      </c>
      <c r="B20" s="122" t="inlineStr">
        <is>
          <t>Entheos Academy</t>
        </is>
      </c>
      <c r="C20" s="132" t="n">
        <v>0</v>
      </c>
      <c r="D20" s="132" t="n">
        <v>0</v>
      </c>
      <c r="E20" s="132" t="n">
        <v>2</v>
      </c>
      <c r="F20" s="132" t="n">
        <v>11.878</v>
      </c>
      <c r="G20" s="132" t="n">
        <v>7</v>
      </c>
      <c r="H20" s="133" t="n">
        <v>2</v>
      </c>
      <c r="I20" s="153" t="n">
        <v>8.800000000000001</v>
      </c>
      <c r="J20" s="133" t="n">
        <v>1</v>
      </c>
      <c r="K20" s="132" t="n">
        <v>0</v>
      </c>
      <c r="L20" s="132" t="n">
        <v>0</v>
      </c>
      <c r="M20" s="132" t="n">
        <v>0</v>
      </c>
      <c r="N20" s="146" t="n">
        <v>0</v>
      </c>
      <c r="O20" s="157" t="n"/>
    </row>
    <row r="21">
      <c r="A21" s="160" t="n">
        <v>98</v>
      </c>
      <c r="B21" s="122" t="inlineStr">
        <is>
          <t>Fast Forward High</t>
        </is>
      </c>
      <c r="C21" s="132" t="n">
        <v>0</v>
      </c>
      <c r="D21" s="132" t="n">
        <v>0</v>
      </c>
      <c r="E21" s="132" t="n">
        <v>0</v>
      </c>
      <c r="F21" s="132" t="n">
        <v>0</v>
      </c>
      <c r="G21" s="132" t="n">
        <v>11.877</v>
      </c>
      <c r="H21" s="133" t="n">
        <v>1.33</v>
      </c>
      <c r="I21" s="153" t="n">
        <v>0.75</v>
      </c>
      <c r="J21" s="133" t="n">
        <v>0.67</v>
      </c>
      <c r="K21" s="132" t="n">
        <v>0</v>
      </c>
      <c r="L21" s="132" t="n">
        <v>1.1</v>
      </c>
      <c r="M21" s="132" t="n">
        <v>0.435</v>
      </c>
      <c r="N21" s="146" t="n">
        <v>0</v>
      </c>
      <c r="O21" s="157" t="n"/>
    </row>
    <row r="22">
      <c r="A22" s="160" t="n">
        <v>82</v>
      </c>
      <c r="B22" s="122" t="inlineStr">
        <is>
          <t>Freedom Academy</t>
        </is>
      </c>
      <c r="C22" s="137" t="n">
        <v>0</v>
      </c>
      <c r="D22" s="137" t="n">
        <v>0</v>
      </c>
      <c r="E22" s="137" t="n">
        <v>2.5</v>
      </c>
      <c r="F22" s="137" t="n">
        <v>24.36</v>
      </c>
      <c r="G22" s="137" t="n">
        <v>4.640000000000001</v>
      </c>
      <c r="H22" s="138" t="n">
        <v>2</v>
      </c>
      <c r="I22" s="139" t="n">
        <v>0.8</v>
      </c>
      <c r="J22" s="138" t="n">
        <v>0.25</v>
      </c>
      <c r="K22" s="137" t="n">
        <v>0</v>
      </c>
      <c r="L22" s="137" t="n">
        <v>0</v>
      </c>
      <c r="M22" s="137" t="n">
        <v>1</v>
      </c>
      <c r="N22" s="140" t="n">
        <v>0.4</v>
      </c>
      <c r="O22" s="157" t="n"/>
    </row>
    <row r="23">
      <c r="A23" s="160" t="inlineStr">
        <is>
          <t>5D</t>
        </is>
      </c>
      <c r="B23" s="122" t="inlineStr">
        <is>
          <t>[Person_11]</t>
        </is>
      </c>
      <c r="C23" s="132" t="n">
        <v>0</v>
      </c>
      <c r="D23" s="132" t="n">
        <v>0</v>
      </c>
      <c r="E23" s="132" t="n">
        <v>2</v>
      </c>
      <c r="F23" s="132" t="n">
        <v>13.75</v>
      </c>
      <c r="G23" s="132" t="n">
        <v>3</v>
      </c>
      <c r="H23" s="133" t="n">
        <v>1.5</v>
      </c>
      <c r="I23" s="153" t="n">
        <v>4.46</v>
      </c>
      <c r="J23" s="133" t="n">
        <v>0</v>
      </c>
      <c r="K23" s="132" t="n">
        <v>0</v>
      </c>
      <c r="L23" s="132" t="n">
        <v>0</v>
      </c>
      <c r="M23" s="132" t="n">
        <v>0</v>
      </c>
      <c r="N23" s="146" t="n">
        <v>0</v>
      </c>
      <c r="O23" s="157" t="n"/>
    </row>
    <row r="24">
      <c r="A24" s="160" t="inlineStr">
        <is>
          <t>1E</t>
        </is>
      </c>
      <c r="B24" s="122" t="inlineStr">
        <is>
          <t>Guadalupe School</t>
        </is>
      </c>
      <c r="C24" s="132" t="n">
        <v>0</v>
      </c>
      <c r="D24" s="132" t="n">
        <v>0</v>
      </c>
      <c r="E24" s="132" t="n">
        <v>1</v>
      </c>
      <c r="F24" s="132" t="n">
        <v>2.772</v>
      </c>
      <c r="G24" s="132" t="n">
        <v>0</v>
      </c>
      <c r="H24" s="133" t="n">
        <v>0</v>
      </c>
      <c r="I24" s="153" t="n">
        <v>4.35</v>
      </c>
      <c r="J24" s="133" t="n">
        <v>0.5</v>
      </c>
      <c r="K24" s="132" t="n">
        <v>0</v>
      </c>
      <c r="L24" s="132" t="n">
        <v>0</v>
      </c>
      <c r="M24" s="132" t="n">
        <v>0</v>
      </c>
      <c r="N24" s="146" t="n">
        <v>0</v>
      </c>
      <c r="O24" s="157" t="n"/>
    </row>
    <row r="25">
      <c r="A25" s="160" t="inlineStr">
        <is>
          <t>2C</t>
        </is>
      </c>
      <c r="B25" s="122" t="inlineStr">
        <is>
          <t>Intech Collegiate High</t>
        </is>
      </c>
      <c r="C25" s="132" t="n">
        <v>0</v>
      </c>
      <c r="D25" s="132" t="n">
        <v>0</v>
      </c>
      <c r="E25" s="132" t="n">
        <v>0</v>
      </c>
      <c r="F25" s="132" t="n">
        <v>0</v>
      </c>
      <c r="G25" s="132" t="n">
        <v>5.723</v>
      </c>
      <c r="H25" s="133" t="n">
        <v>0</v>
      </c>
      <c r="I25" s="153" t="n">
        <v>3</v>
      </c>
      <c r="J25" s="133" t="n">
        <v>0</v>
      </c>
      <c r="K25" s="132" t="n">
        <v>0</v>
      </c>
      <c r="L25" s="132" t="n">
        <v>0.75</v>
      </c>
      <c r="M25" s="132" t="n">
        <v>0</v>
      </c>
      <c r="N25" s="146" t="n">
        <v>0</v>
      </c>
      <c r="O25" s="157" t="n"/>
    </row>
    <row r="26">
      <c r="A26" s="160" t="inlineStr">
        <is>
          <t>A5</t>
        </is>
      </c>
      <c r="B26" s="122" t="inlineStr">
        <is>
          <t>Itineris Early College High</t>
        </is>
      </c>
      <c r="C26" s="142" t="n">
        <v>0</v>
      </c>
      <c r="D26" s="142" t="n">
        <v>0</v>
      </c>
      <c r="E26" s="142" t="n">
        <v>0</v>
      </c>
      <c r="F26" s="142" t="n">
        <v>0</v>
      </c>
      <c r="G26" s="142" t="n">
        <v>8.876000000000001</v>
      </c>
      <c r="H26" s="143" t="n">
        <v>0</v>
      </c>
      <c r="I26" s="144" t="n">
        <v>0</v>
      </c>
      <c r="J26" s="143" t="n">
        <v>0</v>
      </c>
      <c r="K26" s="142" t="n">
        <v>0</v>
      </c>
      <c r="L26" s="142" t="n">
        <v>2</v>
      </c>
      <c r="M26" s="142" t="n">
        <v>0</v>
      </c>
      <c r="N26" s="145" t="n">
        <v>0</v>
      </c>
      <c r="O26" s="157" t="n"/>
    </row>
    <row r="27">
      <c r="A27" s="160" t="n">
        <v>93</v>
      </c>
      <c r="B27" s="122" t="inlineStr">
        <is>
          <t>[Person_12]</t>
        </is>
      </c>
      <c r="C27" s="132" t="n">
        <v>0</v>
      </c>
      <c r="D27" s="132" t="n">
        <v>0</v>
      </c>
      <c r="E27" s="132" t="n">
        <v>0.731</v>
      </c>
      <c r="F27" s="132" t="n">
        <v>6.956</v>
      </c>
      <c r="G27" s="132" t="n">
        <v>3.164</v>
      </c>
      <c r="H27" s="133" t="n">
        <v>1</v>
      </c>
      <c r="I27" s="153" t="n">
        <v>3.92</v>
      </c>
      <c r="J27" s="133" t="n">
        <v>0</v>
      </c>
      <c r="K27" s="132" t="n">
        <v>0</v>
      </c>
      <c r="L27" s="132" t="n">
        <v>0</v>
      </c>
      <c r="M27" s="132" t="n">
        <v>0</v>
      </c>
      <c r="N27" s="146" t="n">
        <v>0</v>
      </c>
      <c r="O27" s="157" t="n"/>
    </row>
    <row r="28">
      <c r="A28" s="160" t="inlineStr">
        <is>
          <t>2E</t>
        </is>
      </c>
      <c r="B28" s="122" t="inlineStr">
        <is>
          <t>[Person_13]</t>
        </is>
      </c>
      <c r="C28" s="132" t="n">
        <v>0</v>
      </c>
      <c r="D28" s="132" t="n">
        <v>0</v>
      </c>
      <c r="E28" s="132" t="n">
        <v>0</v>
      </c>
      <c r="F28" s="132" t="n">
        <v>0</v>
      </c>
      <c r="G28" s="132" t="n">
        <v>6.84</v>
      </c>
      <c r="H28" s="133" t="n">
        <v>0.326</v>
      </c>
      <c r="I28" s="153" t="n">
        <v>3.78</v>
      </c>
      <c r="J28" s="133" t="n">
        <v>0.5</v>
      </c>
      <c r="K28" s="132" t="n">
        <v>0</v>
      </c>
      <c r="L28" s="132" t="n">
        <v>0</v>
      </c>
      <c r="M28" s="132" t="n">
        <v>0</v>
      </c>
      <c r="N28" s="146" t="n">
        <v>0</v>
      </c>
      <c r="O28" s="157" t="n"/>
    </row>
    <row r="29">
      <c r="A29" s="160" t="inlineStr">
        <is>
          <t>4C</t>
        </is>
      </c>
      <c r="B29" s="122" t="inlineStr">
        <is>
          <t>Lakeview Academy</t>
        </is>
      </c>
      <c r="C29" s="132" t="n">
        <v>0</v>
      </c>
      <c r="D29" s="132" t="n">
        <v>0</v>
      </c>
      <c r="E29" s="132" t="n">
        <v>1.5</v>
      </c>
      <c r="F29" s="132" t="n">
        <v>21</v>
      </c>
      <c r="G29" s="132" t="n">
        <v>11</v>
      </c>
      <c r="H29" s="133" t="n">
        <v>2.722</v>
      </c>
      <c r="I29" s="153" t="n">
        <v>19</v>
      </c>
      <c r="J29" s="133" t="n">
        <v>1</v>
      </c>
      <c r="K29" s="132" t="n">
        <v>0</v>
      </c>
      <c r="L29" s="132" t="n">
        <v>0</v>
      </c>
      <c r="M29" s="132" t="n">
        <v>1</v>
      </c>
      <c r="N29" s="146" t="n">
        <v>0</v>
      </c>
      <c r="O29" s="157" t="n"/>
    </row>
    <row r="30">
      <c r="A30" s="160" t="inlineStr">
        <is>
          <t>5C</t>
        </is>
      </c>
      <c r="B30" s="122" t="inlineStr">
        <is>
          <t>Legacy Prep Academy</t>
        </is>
      </c>
      <c r="C30" s="132" t="n">
        <v>0</v>
      </c>
      <c r="D30" s="132" t="n">
        <v>0</v>
      </c>
      <c r="E30" s="132" t="n">
        <v>0.5</v>
      </c>
      <c r="F30" s="132" t="n">
        <v>13</v>
      </c>
      <c r="G30" s="132" t="n">
        <v>9.001000000000001</v>
      </c>
      <c r="H30" s="133" t="n">
        <v>1.168</v>
      </c>
      <c r="I30" s="153" t="n">
        <v>19.45</v>
      </c>
      <c r="J30" s="133" t="n">
        <v>0</v>
      </c>
      <c r="K30" s="132" t="n">
        <v>0</v>
      </c>
      <c r="L30" s="132" t="n">
        <v>0</v>
      </c>
      <c r="M30" s="132" t="n">
        <v>0</v>
      </c>
      <c r="N30" s="146" t="n">
        <v>0</v>
      </c>
      <c r="O30" s="157" t="n"/>
    </row>
    <row r="31">
      <c r="A31" s="160" t="inlineStr">
        <is>
          <t>6C</t>
        </is>
      </c>
      <c r="B31" s="122" t="inlineStr">
        <is>
          <t>Liberty Academy</t>
        </is>
      </c>
      <c r="C31" s="132" t="n">
        <v>0</v>
      </c>
      <c r="D31" s="132" t="n">
        <v>0</v>
      </c>
      <c r="E31" s="132" t="n">
        <v>2</v>
      </c>
      <c r="F31" s="132" t="n">
        <v>8</v>
      </c>
      <c r="G31" s="132" t="n">
        <v>4.013</v>
      </c>
      <c r="H31" s="133" t="n">
        <v>0.625</v>
      </c>
      <c r="I31" s="153" t="n">
        <v>1</v>
      </c>
      <c r="J31" s="133" t="n">
        <v>1.125</v>
      </c>
      <c r="K31" s="132" t="n">
        <v>0</v>
      </c>
      <c r="L31" s="132" t="n">
        <v>0</v>
      </c>
      <c r="M31" s="132" t="n">
        <v>0</v>
      </c>
      <c r="N31" s="146" t="n">
        <v>0</v>
      </c>
      <c r="O31" s="157" t="n"/>
    </row>
    <row r="32">
      <c r="A32" s="160" t="inlineStr">
        <is>
          <t>2B</t>
        </is>
      </c>
      <c r="B32" s="122" t="inlineStr">
        <is>
          <t>Lincoln Academy</t>
        </is>
      </c>
      <c r="C32" s="137" t="n">
        <v>0</v>
      </c>
      <c r="D32" s="137" t="n">
        <v>0</v>
      </c>
      <c r="E32" s="137" t="n">
        <v>1.5</v>
      </c>
      <c r="F32" s="137" t="n">
        <v>11.01</v>
      </c>
      <c r="G32" s="137" t="n">
        <v>9.422000000000001</v>
      </c>
      <c r="H32" s="138" t="n">
        <v>2.54</v>
      </c>
      <c r="I32" s="139" t="n">
        <v>22.5</v>
      </c>
      <c r="J32" s="138" t="n">
        <v>0</v>
      </c>
      <c r="K32" s="137" t="n">
        <v>0</v>
      </c>
      <c r="L32" s="137" t="n">
        <v>0.5</v>
      </c>
      <c r="M32" s="137" t="n">
        <v>0</v>
      </c>
      <c r="N32" s="140" t="n">
        <v>1</v>
      </c>
      <c r="O32" s="157" t="n"/>
    </row>
    <row r="33">
      <c r="A33" s="160" t="inlineStr">
        <is>
          <t>A7</t>
        </is>
      </c>
      <c r="B33" s="122" t="inlineStr">
        <is>
          <t>Moab Community School</t>
        </is>
      </c>
      <c r="C33" s="132" t="n">
        <v>0</v>
      </c>
      <c r="D33" s="132" t="n">
        <v>0</v>
      </c>
      <c r="E33" s="132" t="n">
        <v>0.308</v>
      </c>
      <c r="F33" s="132" t="n">
        <v>1.409</v>
      </c>
      <c r="G33" s="132" t="n">
        <v>0</v>
      </c>
      <c r="H33" s="133" t="n">
        <v>0</v>
      </c>
      <c r="I33" s="153" t="n">
        <v>1.81</v>
      </c>
      <c r="J33" s="133" t="n">
        <v>0</v>
      </c>
      <c r="K33" s="132" t="n">
        <v>0</v>
      </c>
      <c r="L33" s="132" t="n">
        <v>0</v>
      </c>
      <c r="M33" s="132" t="n">
        <v>0</v>
      </c>
      <c r="N33" s="146" t="n">
        <v>0</v>
      </c>
      <c r="O33" s="157" t="n"/>
    </row>
    <row r="34">
      <c r="A34" s="160" t="inlineStr">
        <is>
          <t>7C</t>
        </is>
      </c>
      <c r="B34" s="122" t="inlineStr">
        <is>
          <t>Monticello Academy</t>
        </is>
      </c>
      <c r="C34" s="132" t="n">
        <v>0</v>
      </c>
      <c r="D34" s="132" t="n">
        <v>0</v>
      </c>
      <c r="E34" s="132" t="n">
        <v>1.515</v>
      </c>
      <c r="F34" s="132" t="n">
        <v>18.476</v>
      </c>
      <c r="G34" s="132" t="n">
        <v>15.3</v>
      </c>
      <c r="H34" s="133" t="n">
        <v>1.01</v>
      </c>
      <c r="I34" s="153" t="n">
        <v>4.21</v>
      </c>
      <c r="J34" s="133" t="n">
        <v>0.758</v>
      </c>
      <c r="K34" s="132" t="n">
        <v>0</v>
      </c>
      <c r="L34" s="132" t="n">
        <v>0</v>
      </c>
      <c r="M34" s="132" t="n">
        <v>0</v>
      </c>
      <c r="N34" s="146" t="n">
        <v>1.2</v>
      </c>
      <c r="O34" s="157" t="n"/>
    </row>
    <row r="35">
      <c r="A35" s="160" t="inlineStr">
        <is>
          <t>8C</t>
        </is>
      </c>
      <c r="B35" s="122" t="inlineStr">
        <is>
          <t>Mountainville Academy</t>
        </is>
      </c>
      <c r="C35" s="132" t="n">
        <v>0</v>
      </c>
      <c r="D35" s="132" t="n">
        <v>0</v>
      </c>
      <c r="E35" s="132" t="n">
        <v>1.5</v>
      </c>
      <c r="F35" s="132" t="n">
        <v>20.249</v>
      </c>
      <c r="G35" s="132" t="n">
        <v>7.329000000000001</v>
      </c>
      <c r="H35" s="133" t="n">
        <v>1</v>
      </c>
      <c r="I35" s="153" t="n">
        <v>23.5</v>
      </c>
      <c r="J35" s="133" t="n">
        <v>0</v>
      </c>
      <c r="K35" s="132" t="n">
        <v>0</v>
      </c>
      <c r="L35" s="132" t="n">
        <v>0</v>
      </c>
      <c r="M35" s="132" t="n">
        <v>1</v>
      </c>
      <c r="N35" s="146" t="n">
        <v>0.25</v>
      </c>
      <c r="O35" s="157" t="n"/>
    </row>
    <row r="36">
      <c r="A36" s="160" t="inlineStr">
        <is>
          <t>9B</t>
        </is>
      </c>
      <c r="B36" s="122" t="inlineStr">
        <is>
          <t>Navigator Pointe Academy</t>
        </is>
      </c>
      <c r="C36" s="142" t="n">
        <v>0</v>
      </c>
      <c r="D36" s="142" t="n">
        <v>0</v>
      </c>
      <c r="E36" s="142" t="n">
        <v>1.535</v>
      </c>
      <c r="F36" s="142" t="n">
        <v>12.085</v>
      </c>
      <c r="G36" s="142" t="n">
        <v>11.896</v>
      </c>
      <c r="H36" s="143" t="n">
        <v>1.5</v>
      </c>
      <c r="I36" s="144" t="n">
        <v>11.22</v>
      </c>
      <c r="J36" s="143" t="n">
        <v>0</v>
      </c>
      <c r="K36" s="142" t="n">
        <v>0</v>
      </c>
      <c r="L36" s="142" t="n">
        <v>0</v>
      </c>
      <c r="M36" s="142" t="n">
        <v>0</v>
      </c>
      <c r="N36" s="145" t="n">
        <v>0</v>
      </c>
      <c r="O36" s="157" t="n"/>
    </row>
    <row r="37">
      <c r="A37" s="160" t="inlineStr">
        <is>
          <t>6D</t>
        </is>
      </c>
      <c r="B37" s="122" t="inlineStr">
        <is>
          <t>Noah Webster Academy</t>
        </is>
      </c>
      <c r="C37" s="132" t="n">
        <v>0</v>
      </c>
      <c r="D37" s="132" t="n">
        <v>0</v>
      </c>
      <c r="E37" s="132" t="n">
        <v>2</v>
      </c>
      <c r="F37" s="132" t="n">
        <v>19.8</v>
      </c>
      <c r="G37" s="132" t="n">
        <v>0</v>
      </c>
      <c r="H37" s="133" t="n">
        <v>1.63</v>
      </c>
      <c r="I37" s="153" t="n">
        <v>8</v>
      </c>
      <c r="J37" s="133" t="n">
        <v>0</v>
      </c>
      <c r="K37" s="132" t="n">
        <v>0</v>
      </c>
      <c r="L37" s="132" t="n">
        <v>0</v>
      </c>
      <c r="M37" s="132" t="n">
        <v>0</v>
      </c>
      <c r="N37" s="146" t="n">
        <v>2.05</v>
      </c>
      <c r="O37" s="157" t="n"/>
    </row>
    <row r="38">
      <c r="A38" s="160" t="inlineStr">
        <is>
          <t>A6</t>
        </is>
      </c>
      <c r="B38" s="122" t="inlineStr">
        <is>
          <t>[Person_14]</t>
        </is>
      </c>
      <c r="C38" s="132" t="n">
        <v>0</v>
      </c>
      <c r="D38" s="132" t="n">
        <v>0</v>
      </c>
      <c r="E38" s="132" t="n">
        <v>1</v>
      </c>
      <c r="F38" s="132" t="n">
        <v>18</v>
      </c>
      <c r="G38" s="132" t="n">
        <v>0</v>
      </c>
      <c r="H38" s="133" t="n">
        <v>1.5</v>
      </c>
      <c r="I38" s="153" t="n">
        <v>7.6</v>
      </c>
      <c r="J38" s="133" t="n">
        <v>0</v>
      </c>
      <c r="K38" s="132" t="n">
        <v>0</v>
      </c>
      <c r="L38" s="132" t="n">
        <v>0</v>
      </c>
      <c r="M38" s="132" t="n">
        <v>0</v>
      </c>
      <c r="N38" s="146" t="n">
        <v>0.47</v>
      </c>
      <c r="O38" s="157" t="n"/>
    </row>
    <row r="39">
      <c r="A39" s="160" t="inlineStr">
        <is>
          <t>5B</t>
        </is>
      </c>
      <c r="B39" s="122" t="inlineStr">
        <is>
          <t>North Star Academy</t>
        </is>
      </c>
      <c r="C39" s="132" t="n">
        <v>0</v>
      </c>
      <c r="D39" s="132" t="n">
        <v>0</v>
      </c>
      <c r="E39" s="132" t="n">
        <v>1</v>
      </c>
      <c r="F39" s="132" t="n">
        <v>12.75</v>
      </c>
      <c r="G39" s="132" t="n">
        <v>7.5</v>
      </c>
      <c r="H39" s="133" t="n">
        <v>1</v>
      </c>
      <c r="I39" s="153" t="n">
        <v>13.66</v>
      </c>
      <c r="J39" s="133" t="n">
        <v>1.25</v>
      </c>
      <c r="K39" s="132" t="n">
        <v>0.67</v>
      </c>
      <c r="L39" s="132" t="n">
        <v>0.33</v>
      </c>
      <c r="M39" s="132" t="n">
        <v>1</v>
      </c>
      <c r="N39" s="146" t="n">
        <v>0</v>
      </c>
      <c r="O39" s="157" t="n"/>
    </row>
    <row r="40">
      <c r="A40" s="160" t="inlineStr">
        <is>
          <t>A1</t>
        </is>
      </c>
      <c r="B40" s="122" t="inlineStr">
        <is>
          <t>NUAMES</t>
        </is>
      </c>
      <c r="C40" s="132" t="n">
        <v>0</v>
      </c>
      <c r="D40" s="132" t="n">
        <v>0</v>
      </c>
      <c r="E40" s="132" t="n">
        <v>0</v>
      </c>
      <c r="F40" s="132" t="n">
        <v>0</v>
      </c>
      <c r="G40" s="132" t="n">
        <v>13.87</v>
      </c>
      <c r="H40" s="133" t="n">
        <v>0</v>
      </c>
      <c r="I40" s="153" t="n">
        <v>1</v>
      </c>
      <c r="J40" s="133" t="n">
        <v>0</v>
      </c>
      <c r="K40" s="132" t="n">
        <v>0</v>
      </c>
      <c r="L40" s="132" t="n">
        <v>1</v>
      </c>
      <c r="M40" s="132" t="n">
        <v>0</v>
      </c>
      <c r="N40" s="146" t="n">
        <v>0</v>
      </c>
      <c r="O40" s="157" t="n"/>
    </row>
    <row r="41">
      <c r="A41" s="160" t="inlineStr">
        <is>
          <t>1C</t>
        </is>
      </c>
      <c r="B41" s="122" t="inlineStr">
        <is>
          <t>Odyssey</t>
        </is>
      </c>
      <c r="C41" s="132" t="n">
        <v>0</v>
      </c>
      <c r="D41" s="132" t="n">
        <v>0</v>
      </c>
      <c r="E41" s="132" t="n">
        <v>1</v>
      </c>
      <c r="F41" s="132" t="n">
        <v>14.78</v>
      </c>
      <c r="G41" s="132" t="n">
        <v>4.720000000000001</v>
      </c>
      <c r="H41" s="133" t="n">
        <v>1</v>
      </c>
      <c r="I41" s="153" t="n">
        <v>13.17</v>
      </c>
      <c r="J41" s="133" t="n">
        <v>0</v>
      </c>
      <c r="K41" s="132" t="n">
        <v>0</v>
      </c>
      <c r="L41" s="132" t="n">
        <v>0</v>
      </c>
      <c r="M41" s="132" t="n">
        <v>0</v>
      </c>
      <c r="N41" s="146" t="n">
        <v>0.5</v>
      </c>
      <c r="O41" s="157" t="n"/>
    </row>
    <row r="42">
      <c r="A42" s="160" t="n">
        <v>68</v>
      </c>
      <c r="B42" s="122" t="inlineStr">
        <is>
          <t>Ogden Prep Academy</t>
        </is>
      </c>
      <c r="C42" s="137" t="n">
        <v>0</v>
      </c>
      <c r="D42" s="137" t="n">
        <v>0</v>
      </c>
      <c r="E42" s="137" t="n">
        <v>1</v>
      </c>
      <c r="F42" s="137" t="n">
        <v>13.33</v>
      </c>
      <c r="G42" s="137" t="n">
        <v>7.67</v>
      </c>
      <c r="H42" s="138" t="n">
        <v>2.5</v>
      </c>
      <c r="I42" s="139" t="n">
        <v>9.369999999999999</v>
      </c>
      <c r="J42" s="138" t="n">
        <v>0</v>
      </c>
      <c r="K42" s="137" t="n">
        <v>0</v>
      </c>
      <c r="L42" s="137" t="n">
        <v>0</v>
      </c>
      <c r="M42" s="137" t="n">
        <v>1</v>
      </c>
      <c r="N42" s="140" t="n">
        <v>1.08</v>
      </c>
      <c r="O42" s="157" t="n"/>
    </row>
    <row r="43">
      <c r="A43" s="160" t="inlineStr">
        <is>
          <t>8D</t>
        </is>
      </c>
      <c r="B43" s="122" t="inlineStr">
        <is>
          <t>Open Classroom</t>
        </is>
      </c>
      <c r="C43" s="132" t="n">
        <v>0</v>
      </c>
      <c r="D43" s="132" t="n">
        <v>0</v>
      </c>
      <c r="E43" s="132" t="n">
        <v>1.5</v>
      </c>
      <c r="F43" s="132" t="n">
        <v>12</v>
      </c>
      <c r="G43" s="132" t="n">
        <v>2</v>
      </c>
      <c r="H43" s="133" t="n">
        <v>1</v>
      </c>
      <c r="I43" s="153" t="n">
        <v>0.82</v>
      </c>
      <c r="J43" s="133" t="n">
        <v>1</v>
      </c>
      <c r="K43" s="132" t="n">
        <v>0.5</v>
      </c>
      <c r="L43" s="132" t="n">
        <v>0</v>
      </c>
      <c r="M43" s="132" t="n">
        <v>1</v>
      </c>
      <c r="N43" s="146" t="n">
        <v>0</v>
      </c>
      <c r="O43" s="157" t="n"/>
    </row>
    <row r="44">
      <c r="A44" s="160" t="inlineStr">
        <is>
          <t>9C</t>
        </is>
      </c>
      <c r="B44" s="122" t="inlineStr">
        <is>
          <t>Paradigm High School</t>
        </is>
      </c>
      <c r="C44" s="132" t="n">
        <v>0</v>
      </c>
      <c r="D44" s="132" t="n">
        <v>0</v>
      </c>
      <c r="E44" s="132" t="n">
        <v>0</v>
      </c>
      <c r="F44" s="132" t="n">
        <v>0</v>
      </c>
      <c r="G44" s="132" t="n">
        <v>13.051</v>
      </c>
      <c r="H44" s="133" t="n">
        <v>0.5</v>
      </c>
      <c r="I44" s="153" t="n">
        <v>2</v>
      </c>
      <c r="J44" s="133" t="n">
        <v>0</v>
      </c>
      <c r="K44" s="132" t="n">
        <v>0</v>
      </c>
      <c r="L44" s="132" t="n">
        <v>0</v>
      </c>
      <c r="M44" s="132" t="n">
        <v>0</v>
      </c>
      <c r="N44" s="146" t="n">
        <v>0</v>
      </c>
      <c r="O44" s="157" t="n"/>
    </row>
    <row r="45">
      <c r="A45" s="160" t="n">
        <v>86</v>
      </c>
      <c r="B45" s="122" t="inlineStr">
        <is>
          <t>Pinnacle Canyon Academy</t>
        </is>
      </c>
      <c r="C45" s="132" t="n">
        <v>0</v>
      </c>
      <c r="D45" s="132" t="n">
        <v>0</v>
      </c>
      <c r="E45" s="132" t="n">
        <v>1</v>
      </c>
      <c r="F45" s="132" t="n">
        <v>8.751999999999999</v>
      </c>
      <c r="G45" s="132" t="n">
        <v>7.34</v>
      </c>
      <c r="H45" s="133" t="n">
        <v>1.552</v>
      </c>
      <c r="I45" s="153" t="n">
        <v>26.61</v>
      </c>
      <c r="J45" s="133" t="n">
        <v>0.8139999999999999</v>
      </c>
      <c r="K45" s="132" t="n">
        <v>0</v>
      </c>
      <c r="L45" s="132" t="n">
        <v>0</v>
      </c>
      <c r="M45" s="132" t="n">
        <v>0</v>
      </c>
      <c r="N45" s="146" t="n">
        <v>0.8100000000000001</v>
      </c>
      <c r="O45" s="157" t="n"/>
    </row>
    <row r="46">
      <c r="A46" s="160" t="inlineStr">
        <is>
          <t>A2</t>
        </is>
      </c>
      <c r="B46" s="122" t="inlineStr">
        <is>
          <t>Ranches Academy</t>
        </is>
      </c>
      <c r="C46" s="142" t="n">
        <v>0</v>
      </c>
      <c r="D46" s="142" t="n">
        <v>0</v>
      </c>
      <c r="E46" s="142" t="n">
        <v>1</v>
      </c>
      <c r="F46" s="142" t="n">
        <v>12.55</v>
      </c>
      <c r="G46" s="142" t="n">
        <v>2.5</v>
      </c>
      <c r="H46" s="143" t="n">
        <v>1</v>
      </c>
      <c r="I46" s="144" t="n">
        <v>14.63</v>
      </c>
      <c r="J46" s="143" t="n">
        <v>0</v>
      </c>
      <c r="K46" s="142" t="n">
        <v>0</v>
      </c>
      <c r="L46" s="142" t="n">
        <v>0</v>
      </c>
      <c r="M46" s="142" t="n">
        <v>0</v>
      </c>
      <c r="N46" s="145" t="n">
        <v>1.88</v>
      </c>
      <c r="O46" s="157" t="n"/>
    </row>
    <row r="47">
      <c r="A47" s="160" t="inlineStr">
        <is>
          <t>7B</t>
        </is>
      </c>
      <c r="B47" s="122" t="inlineStr">
        <is>
          <t>[Person_15] Academy</t>
        </is>
      </c>
      <c r="C47" s="132" t="n">
        <v>0</v>
      </c>
      <c r="D47" s="132" t="n">
        <v>0</v>
      </c>
      <c r="E47" s="132" t="n">
        <v>2</v>
      </c>
      <c r="F47" s="132" t="n">
        <v>19.875</v>
      </c>
      <c r="G47" s="132" t="n">
        <v>8.097000000000001</v>
      </c>
      <c r="H47" s="133" t="n">
        <v>2</v>
      </c>
      <c r="I47" s="153" t="n">
        <v>18</v>
      </c>
      <c r="J47" s="133" t="n">
        <v>1.5</v>
      </c>
      <c r="K47" s="132" t="n">
        <v>0</v>
      </c>
      <c r="L47" s="132" t="n">
        <v>0</v>
      </c>
      <c r="M47" s="132" t="n">
        <v>1</v>
      </c>
      <c r="N47" s="146" t="n">
        <v>1.25</v>
      </c>
      <c r="O47" s="157" t="n"/>
    </row>
    <row r="48">
      <c r="A48" s="160" t="inlineStr">
        <is>
          <t>1D</t>
        </is>
      </c>
      <c r="B48" s="122" t="inlineStr">
        <is>
          <t>Renaissance Academy</t>
        </is>
      </c>
      <c r="C48" s="132" t="n">
        <v>0</v>
      </c>
      <c r="D48" s="132" t="n">
        <v>0</v>
      </c>
      <c r="E48" s="132" t="n">
        <v>2</v>
      </c>
      <c r="F48" s="132" t="n">
        <v>20.43</v>
      </c>
      <c r="G48" s="132" t="n">
        <v>7.391</v>
      </c>
      <c r="H48" s="133" t="n">
        <v>1</v>
      </c>
      <c r="I48" s="153" t="n">
        <v>11.83</v>
      </c>
      <c r="J48" s="133" t="n">
        <v>1.2</v>
      </c>
      <c r="K48" s="132" t="n">
        <v>0</v>
      </c>
      <c r="L48" s="132" t="n">
        <v>0</v>
      </c>
      <c r="M48" s="132" t="n">
        <v>0.35</v>
      </c>
      <c r="N48" s="146" t="n">
        <v>0</v>
      </c>
      <c r="O48" s="157" t="n"/>
    </row>
    <row r="49">
      <c r="A49" s="160" t="n">
        <v>97</v>
      </c>
      <c r="B49" s="122" t="inlineStr">
        <is>
          <t>Salt Lake Arts Academy</t>
        </is>
      </c>
      <c r="C49" s="132" t="n">
        <v>0</v>
      </c>
      <c r="D49" s="132" t="n">
        <v>0</v>
      </c>
      <c r="E49" s="132" t="n">
        <v>0</v>
      </c>
      <c r="F49" s="132" t="n">
        <v>3.5</v>
      </c>
      <c r="G49" s="132" t="n">
        <v>8.16</v>
      </c>
      <c r="H49" s="133" t="n">
        <v>1</v>
      </c>
      <c r="I49" s="153" t="n">
        <v>3.25</v>
      </c>
      <c r="J49" s="133" t="n">
        <v>0</v>
      </c>
      <c r="K49" s="132" t="n">
        <v>0</v>
      </c>
      <c r="L49" s="132" t="n">
        <v>0</v>
      </c>
      <c r="M49" s="132" t="n">
        <v>0</v>
      </c>
      <c r="N49" s="146" t="n">
        <v>0</v>
      </c>
      <c r="O49" s="157" t="n"/>
    </row>
    <row r="50">
      <c r="A50" s="160" t="inlineStr">
        <is>
          <t>7D</t>
        </is>
      </c>
      <c r="B50" s="122" t="inlineStr">
        <is>
          <t>Salt Lake School for Perf. Arts</t>
        </is>
      </c>
      <c r="C50" s="132" t="n">
        <v>0</v>
      </c>
      <c r="D50" s="132" t="n">
        <v>0</v>
      </c>
      <c r="E50" s="132" t="n">
        <v>0</v>
      </c>
      <c r="F50" s="132" t="n">
        <v>0</v>
      </c>
      <c r="G50" s="132" t="n">
        <v>1.813</v>
      </c>
      <c r="H50" s="133" t="n">
        <v>0</v>
      </c>
      <c r="I50" s="153" t="n">
        <v>0</v>
      </c>
      <c r="J50" s="133" t="n">
        <v>0</v>
      </c>
      <c r="K50" s="132" t="n">
        <v>0</v>
      </c>
      <c r="L50" s="132" t="n">
        <v>1</v>
      </c>
      <c r="M50" s="132" t="n">
        <v>0</v>
      </c>
      <c r="N50" s="146" t="n">
        <v>0</v>
      </c>
      <c r="O50" s="157" t="n"/>
    </row>
    <row r="51">
      <c r="A51" s="160" t="n">
        <v>89</v>
      </c>
      <c r="B51" s="122" t="inlineStr">
        <is>
          <t>[Person_16]</t>
        </is>
      </c>
      <c r="C51" s="132" t="n">
        <v>1</v>
      </c>
      <c r="D51" s="132" t="n">
        <v>0</v>
      </c>
      <c r="E51" s="132" t="n">
        <v>0</v>
      </c>
      <c r="F51" s="132" t="n">
        <v>8</v>
      </c>
      <c r="G51" s="132" t="n">
        <v>0.4</v>
      </c>
      <c r="H51" s="133" t="n">
        <v>0.8</v>
      </c>
      <c r="I51" s="153" t="n">
        <v>0</v>
      </c>
      <c r="J51" s="133" t="n">
        <v>0</v>
      </c>
      <c r="K51" s="132" t="n">
        <v>0</v>
      </c>
      <c r="L51" s="132" t="n">
        <v>0</v>
      </c>
      <c r="M51" s="132" t="n">
        <v>0</v>
      </c>
      <c r="N51" s="146" t="n">
        <v>0</v>
      </c>
      <c r="O51" s="157" t="n"/>
    </row>
    <row r="52">
      <c r="A52" s="160" t="inlineStr">
        <is>
          <t>3D</t>
        </is>
      </c>
      <c r="B52" s="122" t="inlineStr">
        <is>
          <t>Spectrum Academy</t>
        </is>
      </c>
      <c r="C52" s="137" t="n">
        <v>0</v>
      </c>
      <c r="D52" s="137" t="n">
        <v>0</v>
      </c>
      <c r="E52" s="137" t="n">
        <v>0</v>
      </c>
      <c r="F52" s="137" t="n">
        <v>0.5</v>
      </c>
      <c r="G52" s="137" t="n">
        <v>0</v>
      </c>
      <c r="H52" s="138" t="n">
        <v>13.167</v>
      </c>
      <c r="I52" s="139" t="n">
        <v>12.62</v>
      </c>
      <c r="J52" s="138" t="n">
        <v>0</v>
      </c>
      <c r="K52" s="137" t="n">
        <v>0</v>
      </c>
      <c r="L52" s="137" t="n">
        <v>0</v>
      </c>
      <c r="M52" s="137" t="n">
        <v>0</v>
      </c>
      <c r="N52" s="140" t="n">
        <v>0.6899999999999999</v>
      </c>
      <c r="O52" s="157" t="n"/>
    </row>
    <row r="53">
      <c r="A53" s="160" t="inlineStr">
        <is>
          <t>A9</t>
        </is>
      </c>
      <c r="B53" s="122" t="inlineStr">
        <is>
          <t>SUCCESS Academy</t>
        </is>
      </c>
      <c r="C53" s="132" t="n">
        <v>0</v>
      </c>
      <c r="D53" s="132" t="n">
        <v>0</v>
      </c>
      <c r="E53" s="132" t="n">
        <v>0</v>
      </c>
      <c r="F53" s="132" t="n">
        <v>0</v>
      </c>
      <c r="G53" s="132" t="n">
        <v>5</v>
      </c>
      <c r="H53" s="133" t="n">
        <v>0</v>
      </c>
      <c r="I53" s="153" t="n">
        <v>0.68</v>
      </c>
      <c r="J53" s="133" t="n">
        <v>0</v>
      </c>
      <c r="K53" s="132" t="n">
        <v>0</v>
      </c>
      <c r="L53" s="132" t="n">
        <v>1</v>
      </c>
      <c r="M53" s="132" t="n">
        <v>0</v>
      </c>
      <c r="N53" s="146" t="n">
        <v>0</v>
      </c>
      <c r="O53" s="157" t="n"/>
    </row>
    <row r="54">
      <c r="A54" s="160" t="n">
        <v>88</v>
      </c>
      <c r="B54" s="122" t="inlineStr">
        <is>
          <t>Success School</t>
        </is>
      </c>
      <c r="C54" s="132" t="n">
        <v>0</v>
      </c>
      <c r="D54" s="132" t="n">
        <v>0</v>
      </c>
      <c r="E54" s="132" t="n">
        <v>0</v>
      </c>
      <c r="F54" s="132" t="n">
        <v>0</v>
      </c>
      <c r="G54" s="132" t="n">
        <v>2</v>
      </c>
      <c r="H54" s="133" t="n">
        <v>0</v>
      </c>
      <c r="I54" s="153" t="n">
        <v>1</v>
      </c>
      <c r="J54" s="133" t="n">
        <v>0</v>
      </c>
      <c r="K54" s="132" t="n">
        <v>0</v>
      </c>
      <c r="L54" s="132" t="n">
        <v>0</v>
      </c>
      <c r="M54" s="132" t="n">
        <v>0</v>
      </c>
      <c r="N54" s="146" t="n">
        <v>0</v>
      </c>
      <c r="O54" s="157" t="n"/>
    </row>
    <row r="55">
      <c r="A55" s="160" t="inlineStr">
        <is>
          <t>A4</t>
        </is>
      </c>
      <c r="B55" s="122" t="inlineStr">
        <is>
          <t>Summit Academy</t>
        </is>
      </c>
      <c r="C55" s="132" t="n">
        <v>0</v>
      </c>
      <c r="D55" s="132" t="n">
        <v>0</v>
      </c>
      <c r="E55" s="132" t="n">
        <v>2</v>
      </c>
      <c r="F55" s="132" t="n">
        <v>24.553</v>
      </c>
      <c r="G55" s="132" t="n">
        <v>10.243</v>
      </c>
      <c r="H55" s="133" t="n">
        <v>1.285</v>
      </c>
      <c r="I55" s="153" t="n">
        <v>16.5</v>
      </c>
      <c r="J55" s="133" t="n">
        <v>0</v>
      </c>
      <c r="K55" s="132" t="n">
        <v>0</v>
      </c>
      <c r="L55" s="132" t="n">
        <v>0</v>
      </c>
      <c r="M55" s="132" t="n">
        <v>0</v>
      </c>
      <c r="N55" s="146" t="n">
        <v>1</v>
      </c>
      <c r="O55" s="157" t="n"/>
    </row>
    <row r="56">
      <c r="A56" s="160" t="inlineStr">
        <is>
          <t>4D</t>
        </is>
      </c>
      <c r="B56" s="122" t="inlineStr">
        <is>
          <t>Syracuse Arts Academy</t>
        </is>
      </c>
      <c r="C56" s="142" t="n">
        <v>0</v>
      </c>
      <c r="D56" s="142" t="n">
        <v>0</v>
      </c>
      <c r="E56" s="142" t="n">
        <v>2</v>
      </c>
      <c r="F56" s="142" t="n">
        <v>19</v>
      </c>
      <c r="G56" s="142" t="n">
        <v>0</v>
      </c>
      <c r="H56" s="143" t="n">
        <v>1</v>
      </c>
      <c r="I56" s="144" t="n">
        <v>5.57</v>
      </c>
      <c r="J56" s="143" t="n">
        <v>0</v>
      </c>
      <c r="K56" s="142" t="n">
        <v>0</v>
      </c>
      <c r="L56" s="142" t="n">
        <v>0</v>
      </c>
      <c r="M56" s="142" t="n">
        <v>0</v>
      </c>
      <c r="N56" s="145" t="n">
        <v>0</v>
      </c>
      <c r="O56" s="157" t="n"/>
    </row>
    <row r="57">
      <c r="A57" s="160" t="n">
        <v>94</v>
      </c>
      <c r="B57" s="122" t="inlineStr">
        <is>
          <t>[Person_17]</t>
        </is>
      </c>
      <c r="C57" s="137" t="n">
        <v>0</v>
      </c>
      <c r="D57" s="137" t="n">
        <v>0</v>
      </c>
      <c r="E57" s="137" t="n">
        <v>1</v>
      </c>
      <c r="F57" s="137" t="n">
        <v>13.7</v>
      </c>
      <c r="G57" s="137" t="n">
        <v>4.800000000000001</v>
      </c>
      <c r="H57" s="138" t="n">
        <v>2</v>
      </c>
      <c r="I57" s="139" t="n">
        <v>12.8</v>
      </c>
      <c r="J57" s="138" t="n">
        <v>0</v>
      </c>
      <c r="K57" s="137" t="n">
        <v>0</v>
      </c>
      <c r="L57" s="137" t="n">
        <v>0</v>
      </c>
      <c r="M57" s="137" t="n">
        <v>0</v>
      </c>
      <c r="N57" s="140" t="n">
        <v>0.6</v>
      </c>
      <c r="O57" s="157" t="n"/>
    </row>
    <row r="58">
      <c r="A58" s="160" t="inlineStr">
        <is>
          <t>6B</t>
        </is>
      </c>
      <c r="B58" s="122" t="inlineStr">
        <is>
          <t>[Person_18]</t>
        </is>
      </c>
      <c r="C58" s="132" t="n">
        <v>0</v>
      </c>
      <c r="D58" s="132" t="n">
        <v>0</v>
      </c>
      <c r="E58" s="132" t="n">
        <v>2</v>
      </c>
      <c r="F58" s="132" t="n">
        <v>14.4</v>
      </c>
      <c r="G58" s="132" t="n">
        <v>3.6</v>
      </c>
      <c r="H58" s="133" t="n">
        <v>1.944</v>
      </c>
      <c r="I58" s="153" t="n">
        <v>12.8</v>
      </c>
      <c r="J58" s="133" t="n">
        <v>1</v>
      </c>
      <c r="K58" s="132" t="n">
        <v>0</v>
      </c>
      <c r="L58" s="132" t="n">
        <v>0</v>
      </c>
      <c r="M58" s="132" t="n">
        <v>0</v>
      </c>
      <c r="N58" s="146" t="n">
        <v>0.6</v>
      </c>
      <c r="O58" s="157" t="n"/>
    </row>
    <row r="59">
      <c r="A59" s="161" t="n">
        <v>95</v>
      </c>
      <c r="B59" s="122" t="inlineStr">
        <is>
          <t>Timpanogos Academy</t>
        </is>
      </c>
      <c r="C59" s="132" t="n">
        <v>0</v>
      </c>
      <c r="D59" s="132" t="n">
        <v>0</v>
      </c>
      <c r="E59" s="132" t="n">
        <v>1</v>
      </c>
      <c r="F59" s="132" t="n">
        <v>15.38</v>
      </c>
      <c r="G59" s="132" t="n">
        <v>6.87</v>
      </c>
      <c r="H59" s="133" t="n">
        <v>1</v>
      </c>
      <c r="I59" s="153" t="n">
        <v>7.5</v>
      </c>
      <c r="J59" s="133" t="n">
        <v>0</v>
      </c>
      <c r="K59" s="132" t="n">
        <v>0</v>
      </c>
      <c r="L59" s="132" t="n">
        <v>0</v>
      </c>
      <c r="M59" s="132" t="n">
        <v>0.75</v>
      </c>
      <c r="N59" s="146" t="n">
        <v>0</v>
      </c>
      <c r="O59" s="157" t="n"/>
    </row>
    <row r="60">
      <c r="A60" s="161" t="n">
        <v>90</v>
      </c>
      <c r="B60" s="123" t="inlineStr">
        <is>
          <t>Tuacahn High</t>
        </is>
      </c>
      <c r="C60" s="132" t="n">
        <v>0</v>
      </c>
      <c r="D60" s="132" t="n">
        <v>0</v>
      </c>
      <c r="E60" s="132" t="n">
        <v>0</v>
      </c>
      <c r="F60" s="132" t="n">
        <v>0</v>
      </c>
      <c r="G60" s="132" t="n">
        <v>12.336</v>
      </c>
      <c r="H60" s="133" t="n">
        <v>0</v>
      </c>
      <c r="I60" s="153" t="n">
        <v>1</v>
      </c>
      <c r="J60" s="133" t="n">
        <v>0.34</v>
      </c>
      <c r="K60" s="132" t="n">
        <v>0</v>
      </c>
      <c r="L60" s="132" t="n">
        <v>1</v>
      </c>
      <c r="M60" s="132" t="n">
        <v>1</v>
      </c>
      <c r="N60" s="146" t="n">
        <v>0</v>
      </c>
      <c r="O60" s="157" t="n"/>
    </row>
    <row r="61">
      <c r="A61" s="160" t="inlineStr">
        <is>
          <t>1B</t>
        </is>
      </c>
      <c r="B61" s="123" t="inlineStr">
        <is>
          <t>UCAS</t>
        </is>
      </c>
      <c r="C61" s="142" t="n">
        <v>0</v>
      </c>
      <c r="D61" s="142" t="n">
        <v>0</v>
      </c>
      <c r="E61" s="142" t="n">
        <v>0</v>
      </c>
      <c r="F61" s="142" t="n">
        <v>0</v>
      </c>
      <c r="G61" s="142" t="n">
        <v>9.600000000000001</v>
      </c>
      <c r="H61" s="143" t="n">
        <v>0</v>
      </c>
      <c r="I61" s="144" t="n">
        <v>0</v>
      </c>
      <c r="J61" s="143" t="n">
        <v>0</v>
      </c>
      <c r="K61" s="142" t="n">
        <v>0</v>
      </c>
      <c r="L61" s="142" t="n">
        <v>2.52</v>
      </c>
      <c r="M61" s="142" t="n">
        <v>0</v>
      </c>
      <c r="N61" s="145" t="n">
        <v>0</v>
      </c>
      <c r="O61" s="157" t="n"/>
    </row>
    <row r="62">
      <c r="A62" s="161" t="n">
        <v>92</v>
      </c>
      <c r="B62" s="123" t="inlineStr">
        <is>
          <t>Uintah River High</t>
        </is>
      </c>
      <c r="C62" s="132" t="n">
        <v>0</v>
      </c>
      <c r="D62" s="132" t="n">
        <v>0</v>
      </c>
      <c r="E62" s="132" t="n">
        <v>0</v>
      </c>
      <c r="F62" s="132" t="n">
        <v>0</v>
      </c>
      <c r="G62" s="132" t="n">
        <v>1.793</v>
      </c>
      <c r="H62" s="133" t="n">
        <v>1</v>
      </c>
      <c r="I62" s="153" t="n">
        <v>0</v>
      </c>
      <c r="J62" s="133" t="n">
        <v>0</v>
      </c>
      <c r="K62" s="132" t="n">
        <v>0</v>
      </c>
      <c r="L62" s="132" t="n">
        <v>1</v>
      </c>
      <c r="M62" s="132" t="n">
        <v>0</v>
      </c>
      <c r="N62" s="146" t="n">
        <v>1</v>
      </c>
      <c r="O62" s="157" t="n"/>
    </row>
    <row r="63">
      <c r="A63" s="161" t="n">
        <v>81</v>
      </c>
      <c r="B63" s="122" t="inlineStr">
        <is>
          <t>Walden School of Liberal Arts</t>
        </is>
      </c>
      <c r="C63" s="132" t="n">
        <v>0</v>
      </c>
      <c r="D63" s="132" t="n">
        <v>0</v>
      </c>
      <c r="E63" s="132" t="n">
        <v>0.5</v>
      </c>
      <c r="F63" s="132" t="n">
        <v>5.2</v>
      </c>
      <c r="G63" s="132" t="n">
        <v>10.4</v>
      </c>
      <c r="H63" s="133" t="n">
        <v>0</v>
      </c>
      <c r="I63" s="153" t="n">
        <v>5.91</v>
      </c>
      <c r="J63" s="133" t="n">
        <v>0</v>
      </c>
      <c r="K63" s="132" t="n">
        <v>0.5</v>
      </c>
      <c r="L63" s="132" t="n">
        <v>0.5</v>
      </c>
      <c r="M63" s="132" t="n">
        <v>0</v>
      </c>
      <c r="N63" s="146" t="n">
        <v>0</v>
      </c>
      <c r="O63" s="157" t="n"/>
    </row>
    <row r="64" ht="13.5" customHeight="1" s="68" thickBot="1">
      <c r="A64" s="160" t="inlineStr">
        <is>
          <t>4B</t>
        </is>
      </c>
      <c r="B64" s="122" t="inlineStr">
        <is>
          <t>Wasatch Peak Academy</t>
        </is>
      </c>
      <c r="C64" s="132" t="n">
        <v>0</v>
      </c>
      <c r="D64" s="132" t="n">
        <v>0</v>
      </c>
      <c r="E64" s="132" t="n">
        <v>1</v>
      </c>
      <c r="F64" s="132" t="n">
        <v>12.389</v>
      </c>
      <c r="G64" s="132" t="n">
        <v>0</v>
      </c>
      <c r="H64" s="133" t="n">
        <v>1</v>
      </c>
      <c r="I64" s="153" t="n">
        <v>8.19</v>
      </c>
      <c r="J64" s="133" t="n">
        <v>0</v>
      </c>
      <c r="K64" s="132" t="n">
        <v>0</v>
      </c>
      <c r="L64" s="132" t="n">
        <v>0</v>
      </c>
      <c r="M64" s="132" t="n">
        <v>0</v>
      </c>
      <c r="N64" s="146" t="n">
        <v>0.45</v>
      </c>
      <c r="O64" s="157" t="n"/>
    </row>
    <row r="65" ht="13.5" customHeight="1" s="68" thickBot="1">
      <c r="B65" s="124" t="inlineStr">
        <is>
          <t>CHARTER SCHOOL TOTAL</t>
        </is>
      </c>
      <c r="C65" s="148">
        <f>SUM(C7:C64)</f>
        <v/>
      </c>
      <c r="D65" s="148">
        <f>SUM(D7:D64)</f>
        <v/>
      </c>
      <c r="E65" s="148">
        <f>SUM(E7:E64)</f>
        <v/>
      </c>
      <c r="F65" s="148">
        <f>SUM(F7:F64)</f>
        <v/>
      </c>
      <c r="G65" s="148">
        <f>SUM(G7:G64)</f>
        <v/>
      </c>
      <c r="H65" s="149">
        <f>SUM(H7:H64)</f>
        <v/>
      </c>
      <c r="I65" s="148">
        <f>SUM(I7:I64)</f>
        <v/>
      </c>
      <c r="J65" s="149">
        <f>SUM(J7:J64)</f>
        <v/>
      </c>
      <c r="K65" s="148">
        <f>SUM(K7:K64)</f>
        <v/>
      </c>
      <c r="L65" s="148">
        <f>SUM(L7:L64)</f>
        <v/>
      </c>
      <c r="M65" s="148">
        <f>SUM(M7:M64)</f>
        <v/>
      </c>
      <c r="N65" s="149">
        <f>SUM(N7:N64)</f>
        <v/>
      </c>
      <c r="O65" s="157" t="n"/>
    </row>
  </sheetData>
  <mergeCells count="15">
    <mergeCell ref="I2:I4"/>
    <mergeCell ref="C2:H2"/>
    <mergeCell ref="C1:J1"/>
    <mergeCell ref="G3:G4"/>
    <mergeCell ref="E3:E4"/>
    <mergeCell ref="J2:J4"/>
    <mergeCell ref="K2:K4"/>
    <mergeCell ref="N2:N4"/>
    <mergeCell ref="L2:L4"/>
    <mergeCell ref="F3:F4"/>
    <mergeCell ref="H3:H4"/>
    <mergeCell ref="M2:M4"/>
    <mergeCell ref="K1:N1"/>
    <mergeCell ref="C3:D3"/>
    <mergeCell ref="B1:B5"/>
  </mergeCells>
  <printOptions horizontalCentered="1"/>
  <pageMargins left="0.7" right="0.7" top="1" bottom="0.65" header="0.45" footer="0.55"/>
  <pageSetup orientation="landscape" scale="57"/>
  <headerFooter>
    <oddHeader>&amp;L&amp;8 STATUS:  Final&amp;C&amp;"-,Bold"&amp;11 Licensed and Classified Personnel_x000a_FY 2008&amp;R&amp;8 CURRENT AS OF:  October, 2008</oddHeader>
    <oddFooter>&amp;L&amp;8 COMPILED BY:  USOE/Finance and Statistics/Emily Eyre_x000a_DATA SOURCE:  CACTUS Database June 30, 2008_x000a_Year-End Web Survey FY 2008&amp;R&amp;8 LOCATION:  &amp;Z&amp;F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65"/>
  <sheetViews>
    <sheetView topLeftCell="A4" workbookViewId="0">
      <selection activeCell="B1" sqref="B1:B5"/>
    </sheetView>
  </sheetViews>
  <sheetFormatPr baseColWidth="8" defaultRowHeight="12.75"/>
  <cols>
    <col width="3.7109375" customWidth="1" style="159" min="1" max="1"/>
    <col width="24.85546875" customWidth="1" style="159" min="2" max="2"/>
    <col width="12.28515625" customWidth="1" style="159" min="3" max="4"/>
    <col width="14.140625" customWidth="1" style="159" min="5" max="5"/>
    <col width="14.28515625" customWidth="1" style="159" min="6" max="6"/>
    <col width="15.7109375" customWidth="1" style="159" min="7" max="7"/>
    <col width="13" customWidth="1" style="159" min="8" max="8"/>
    <col width="13.28515625" customWidth="1" style="159" min="9" max="10"/>
    <col width="14.42578125" customWidth="1" style="159" min="11" max="11"/>
    <col width="15" customWidth="1" style="159" min="12" max="12"/>
    <col width="13.28515625" customWidth="1" style="159" min="13" max="13"/>
    <col width="13.7109375" customWidth="1" style="159" min="14" max="14"/>
    <col width="18.140625" customWidth="1" style="159" min="15" max="15"/>
    <col width="9.7109375" bestFit="1" customWidth="1" style="159" min="16" max="16"/>
    <col width="9.140625" customWidth="1" style="159" min="17" max="16384"/>
  </cols>
  <sheetData>
    <row r="1" ht="16.5" customHeight="1" s="68" thickBot="1">
      <c r="B1" s="125" t="inlineStr">
        <is>
          <t>Local Education Agencies</t>
        </is>
      </c>
      <c r="C1" s="236" t="inlineStr">
        <is>
          <t>SUPPORT</t>
        </is>
      </c>
      <c r="D1" s="215" t="n"/>
      <c r="E1" s="215" t="n"/>
      <c r="F1" s="215" t="n"/>
      <c r="G1" s="215" t="n"/>
      <c r="H1" s="215" t="n"/>
      <c r="I1" s="215" t="n"/>
      <c r="J1" s="215" t="n"/>
      <c r="K1" s="215" t="n"/>
      <c r="L1" s="215" t="n"/>
      <c r="M1" s="215" t="n"/>
      <c r="N1" s="216" t="n"/>
      <c r="O1" s="170" t="inlineStr">
        <is>
          <t>TOTAL FTEs</t>
        </is>
      </c>
      <c r="P1" s="95" t="n"/>
    </row>
    <row r="2">
      <c r="B2" s="5" t="n"/>
      <c r="C2" s="127" t="inlineStr">
        <is>
          <t>LEA Administrators</t>
        </is>
      </c>
      <c r="D2" s="239" t="n"/>
      <c r="E2" s="127" t="inlineStr">
        <is>
          <t>[Person_19] Staff</t>
        </is>
      </c>
      <c r="F2" s="127" t="inlineStr">
        <is>
          <t>School Administrators</t>
        </is>
      </c>
      <c r="G2" s="127" t="inlineStr">
        <is>
          <t>School Administrative Support Staff</t>
        </is>
      </c>
      <c r="H2" s="236" t="inlineStr">
        <is>
          <t>Student Support Services Staff</t>
        </is>
      </c>
      <c r="I2" s="67" t="n"/>
      <c r="J2" s="67" t="n"/>
      <c r="K2" s="67" t="n"/>
      <c r="L2" s="67" t="n"/>
      <c r="M2" s="239" t="n"/>
      <c r="N2" s="127" t="inlineStr">
        <is>
          <t>Other Support Staff</t>
        </is>
      </c>
      <c r="O2" s="237" t="n"/>
      <c r="P2" s="95" t="n"/>
    </row>
    <row r="3" ht="13.5" customHeight="1" s="68" thickBot="1">
      <c r="B3" s="5" t="n"/>
      <c r="C3" s="5" t="n"/>
      <c r="D3" s="237" t="n"/>
      <c r="E3" s="6" t="n"/>
      <c r="F3" s="6" t="n"/>
      <c r="G3" s="6" t="n"/>
      <c r="H3" s="62" t="n"/>
      <c r="I3" s="240" t="n"/>
      <c r="J3" s="240" t="n"/>
      <c r="K3" s="240" t="n"/>
      <c r="L3" s="240" t="n"/>
      <c r="M3" s="238" t="n"/>
      <c r="N3" s="6" t="n"/>
      <c r="O3" s="237" t="n"/>
      <c r="P3" s="95" t="n"/>
    </row>
    <row r="4" ht="57" customHeight="1" s="68" thickBot="1">
      <c r="B4" s="5" t="n"/>
      <c r="C4" s="62" t="n"/>
      <c r="D4" s="238" t="n"/>
      <c r="E4" s="25" t="n"/>
      <c r="F4" s="25" t="n"/>
      <c r="G4" s="25" t="n"/>
      <c r="H4" s="127" t="inlineStr">
        <is>
          <t>Audiologists / Speech Language Pathologists</t>
        </is>
      </c>
      <c r="I4" s="127" t="inlineStr">
        <is>
          <t>Psychologists</t>
        </is>
      </c>
      <c r="J4" s="127" t="inlineStr">
        <is>
          <t>Social Workers</t>
        </is>
      </c>
      <c r="K4" s="127" t="inlineStr">
        <is>
          <t>Student Transportation Supervisors</t>
        </is>
      </c>
      <c r="L4" s="125" t="inlineStr">
        <is>
          <t>School Food Services Supervisors</t>
        </is>
      </c>
      <c r="M4" s="175" t="inlineStr">
        <is>
          <t>School Nurses</t>
        </is>
      </c>
      <c r="N4" s="25" t="n"/>
      <c r="O4" s="237" t="n"/>
      <c r="P4" s="95" t="n"/>
    </row>
    <row r="5" ht="43.5" customHeight="1" s="68" thickBot="1">
      <c r="B5" s="62" t="n"/>
      <c r="C5" s="127" t="inlineStr">
        <is>
          <t>CACTUS Database</t>
        </is>
      </c>
      <c r="D5" s="127" t="inlineStr">
        <is>
          <t>Classified Personnel Report</t>
        </is>
      </c>
      <c r="E5" s="127" t="inlineStr">
        <is>
          <t>Classified Personnel Report</t>
        </is>
      </c>
      <c r="F5" s="127" t="inlineStr">
        <is>
          <t>CACTUS Database</t>
        </is>
      </c>
      <c r="G5" s="127" t="inlineStr">
        <is>
          <t>Classified Personnel Report</t>
        </is>
      </c>
      <c r="H5" s="127" t="inlineStr">
        <is>
          <t>CACTUS Database</t>
        </is>
      </c>
      <c r="I5" s="127" t="inlineStr">
        <is>
          <t>CACTUS Database</t>
        </is>
      </c>
      <c r="J5" s="127" t="inlineStr">
        <is>
          <t>CACTUS Database</t>
        </is>
      </c>
      <c r="K5" s="127" t="inlineStr">
        <is>
          <t>Classified Personnel Report</t>
        </is>
      </c>
      <c r="L5" s="127" t="inlineStr">
        <is>
          <t>Classified Personnel Report</t>
        </is>
      </c>
      <c r="M5" s="127" t="inlineStr">
        <is>
          <t>Classified Personnel Report</t>
        </is>
      </c>
      <c r="N5" s="127" t="inlineStr">
        <is>
          <t>Classified Personnel Report</t>
        </is>
      </c>
      <c r="O5" s="238" t="n"/>
      <c r="P5" s="95" t="n"/>
    </row>
    <row r="6">
      <c r="B6" s="106" t="inlineStr">
        <is>
          <t>DISTRICT</t>
        </is>
      </c>
      <c r="C6" s="107" t="n"/>
      <c r="D6" s="108" t="n"/>
      <c r="E6" s="108" t="n"/>
      <c r="F6" s="108" t="n"/>
      <c r="G6" s="108" t="n"/>
      <c r="H6" s="108" t="n"/>
      <c r="I6" s="108" t="n"/>
      <c r="J6" s="108" t="n"/>
      <c r="K6" s="108" t="n"/>
      <c r="L6" s="108" t="n"/>
      <c r="M6" s="108" t="n"/>
      <c r="N6" s="187" t="n"/>
      <c r="O6" s="187" t="n"/>
    </row>
    <row r="7">
      <c r="A7" s="130" t="n">
        <v>1</v>
      </c>
      <c r="B7" s="110" t="inlineStr">
        <is>
          <t>Alpine</t>
        </is>
      </c>
      <c r="C7" s="131" t="n">
        <v>20</v>
      </c>
      <c r="D7" s="132">
        <f>'Classified FTEs'!H7+'Classified FTEs'!K7</f>
        <v/>
      </c>
      <c r="E7" s="132">
        <f>'Classified FTEs'!I7+'Classified FTEs'!L7+'Classified FTEs'!M7+'Classified FTEs'!N7+'Classified FTEs'!O7</f>
        <v/>
      </c>
      <c r="F7" s="132" t="n">
        <v>105</v>
      </c>
      <c r="G7" s="132">
        <f>'Classified FTEs'!E7+'Classified FTEs'!F7+'Classified FTEs'!J7</f>
        <v/>
      </c>
      <c r="H7" s="132" t="n">
        <v>45.821</v>
      </c>
      <c r="I7" s="132" t="n">
        <v>22.35</v>
      </c>
      <c r="J7" s="132" t="n">
        <v>0</v>
      </c>
      <c r="K7" s="153" t="n">
        <v>4</v>
      </c>
      <c r="L7" s="132" t="n">
        <v>5</v>
      </c>
      <c r="M7" s="132" t="n">
        <v>0</v>
      </c>
      <c r="N7" s="133">
        <f>'Classified FTEs'!T7+'Classified FTEs'!U7+'Classified FTEs'!W7+'Classified FTEs'!X7+'Classified FTEs'!AB7+'Classified FTEs'!AD7+'Classified FTEs'!AE7</f>
        <v/>
      </c>
      <c r="O7" s="133">
        <f>SUM('instruction-districts'!C7:N7)+SUM('support-districts'!C7:N7)</f>
        <v/>
      </c>
      <c r="P7" s="97" t="n"/>
    </row>
    <row r="8">
      <c r="A8" s="130" t="n">
        <v>2</v>
      </c>
      <c r="B8" s="110" t="inlineStr">
        <is>
          <t>Beaver</t>
        </is>
      </c>
      <c r="C8" s="131" t="n">
        <v>1.5</v>
      </c>
      <c r="D8" s="132">
        <f>'Classified FTEs'!H8+'Classified FTEs'!K8</f>
        <v/>
      </c>
      <c r="E8" s="132">
        <f>'Classified FTEs'!I8+'Classified FTEs'!L8+'Classified FTEs'!M8+'Classified FTEs'!N8+'Classified FTEs'!O8</f>
        <v/>
      </c>
      <c r="F8" s="132" t="n">
        <v>3.75</v>
      </c>
      <c r="G8" s="132">
        <f>'Classified FTEs'!E8+'Classified FTEs'!F8+'Classified FTEs'!J8</f>
        <v/>
      </c>
      <c r="H8" s="132" t="n">
        <v>0.75</v>
      </c>
      <c r="I8" s="132" t="n">
        <v>0</v>
      </c>
      <c r="J8" s="132" t="n">
        <v>0</v>
      </c>
      <c r="K8" s="153" t="n">
        <v>0</v>
      </c>
      <c r="L8" s="132" t="n">
        <v>0.25</v>
      </c>
      <c r="M8" s="132" t="n">
        <v>0.2</v>
      </c>
      <c r="N8" s="133">
        <f>'Classified FTEs'!T8+'Classified FTEs'!U8+'Classified FTEs'!W8+'Classified FTEs'!X8+'Classified FTEs'!AB8+'Classified FTEs'!AD8+'Classified FTEs'!AE8</f>
        <v/>
      </c>
      <c r="O8" s="133">
        <f>SUM('instruction-districts'!C8:N8)+SUM('support-districts'!C8:N8)</f>
        <v/>
      </c>
      <c r="P8" s="97" t="n"/>
    </row>
    <row r="9">
      <c r="A9" s="130" t="n">
        <v>3</v>
      </c>
      <c r="B9" s="110" t="inlineStr">
        <is>
          <t>[Person_1]</t>
        </is>
      </c>
      <c r="C9" s="131" t="n">
        <v>3.5</v>
      </c>
      <c r="D9" s="132">
        <f>'Classified FTEs'!H9+'Classified FTEs'!K9</f>
        <v/>
      </c>
      <c r="E9" s="132">
        <f>'Classified FTEs'!I9+'Classified FTEs'!L9+'Classified FTEs'!M9+'Classified FTEs'!N9+'Classified FTEs'!O9</f>
        <v/>
      </c>
      <c r="F9" s="132" t="n">
        <v>25.3</v>
      </c>
      <c r="G9" s="132">
        <f>'Classified FTEs'!E9+'Classified FTEs'!F9+'Classified FTEs'!J9</f>
        <v/>
      </c>
      <c r="H9" s="132" t="n">
        <v>13</v>
      </c>
      <c r="I9" s="132" t="n">
        <v>2.533</v>
      </c>
      <c r="J9" s="132" t="n">
        <v>0</v>
      </c>
      <c r="K9" s="153" t="n">
        <v>1</v>
      </c>
      <c r="L9" s="132" t="n">
        <v>1</v>
      </c>
      <c r="M9" s="132" t="n">
        <v>3</v>
      </c>
      <c r="N9" s="133">
        <f>'Classified FTEs'!T9+'Classified FTEs'!U9+'Classified FTEs'!W9+'Classified FTEs'!X9+'Classified FTEs'!AB9+'Classified FTEs'!AD9+'Classified FTEs'!AE9</f>
        <v/>
      </c>
      <c r="O9" s="133">
        <f>SUM('instruction-districts'!C9:N9)+SUM('support-districts'!C9:N9)</f>
        <v/>
      </c>
      <c r="P9" s="97" t="n"/>
    </row>
    <row r="10">
      <c r="A10" s="130" t="n">
        <v>4</v>
      </c>
      <c r="B10" s="110" t="inlineStr">
        <is>
          <t>Cache</t>
        </is>
      </c>
      <c r="C10" s="131" t="n">
        <v>3</v>
      </c>
      <c r="D10" s="132">
        <f>'Classified FTEs'!H10+'Classified FTEs'!K10</f>
        <v/>
      </c>
      <c r="E10" s="132">
        <f>'Classified FTEs'!I10+'Classified FTEs'!L10+'Classified FTEs'!M10+'Classified FTEs'!N10+'Classified FTEs'!O10</f>
        <v/>
      </c>
      <c r="F10" s="132" t="n">
        <v>28</v>
      </c>
      <c r="G10" s="132">
        <f>'Classified FTEs'!E10+'Classified FTEs'!F10+'Classified FTEs'!J10</f>
        <v/>
      </c>
      <c r="H10" s="132" t="n">
        <v>16.253</v>
      </c>
      <c r="I10" s="132" t="n">
        <v>4.3</v>
      </c>
      <c r="J10" s="132" t="n">
        <v>0</v>
      </c>
      <c r="K10" s="153" t="n">
        <v>3.66</v>
      </c>
      <c r="L10" s="132" t="n">
        <v>22</v>
      </c>
      <c r="M10" s="132" t="n">
        <v>2</v>
      </c>
      <c r="N10" s="133">
        <f>'Classified FTEs'!T10+'Classified FTEs'!U10+'Classified FTEs'!W10+'Classified FTEs'!X10+'Classified FTEs'!AB10+'Classified FTEs'!AD10+'Classified FTEs'!AE10</f>
        <v/>
      </c>
      <c r="O10" s="133">
        <f>SUM('instruction-districts'!C10:N10)+SUM('support-districts'!C10:N10)</f>
        <v/>
      </c>
      <c r="P10" s="97" t="n"/>
    </row>
    <row r="11">
      <c r="A11" s="130" t="n">
        <v>5</v>
      </c>
      <c r="B11" s="110" t="inlineStr">
        <is>
          <t>Carbon</t>
        </is>
      </c>
      <c r="C11" s="131" t="n">
        <v>6</v>
      </c>
      <c r="D11" s="132">
        <f>'Classified FTEs'!H11+'Classified FTEs'!K11</f>
        <v/>
      </c>
      <c r="E11" s="132">
        <f>'Classified FTEs'!I11+'Classified FTEs'!L11+'Classified FTEs'!M11+'Classified FTEs'!N11+'Classified FTEs'!O11</f>
        <v/>
      </c>
      <c r="F11" s="132" t="n">
        <v>11</v>
      </c>
      <c r="G11" s="132">
        <f>'Classified FTEs'!E11+'Classified FTEs'!F11+'Classified FTEs'!J11</f>
        <v/>
      </c>
      <c r="H11" s="132" t="n">
        <v>3.5</v>
      </c>
      <c r="I11" s="132" t="n">
        <v>0</v>
      </c>
      <c r="J11" s="132" t="n">
        <v>2</v>
      </c>
      <c r="K11" s="153" t="n">
        <v>1</v>
      </c>
      <c r="L11" s="132" t="n">
        <v>1</v>
      </c>
      <c r="M11" s="132" t="n">
        <v>0</v>
      </c>
      <c r="N11" s="133">
        <f>'Classified FTEs'!T11+'Classified FTEs'!U11+'Classified FTEs'!W11+'Classified FTEs'!X11+'Classified FTEs'!AB11+'Classified FTEs'!AD11+'Classified FTEs'!AE11</f>
        <v/>
      </c>
      <c r="O11" s="133">
        <f>SUM('instruction-districts'!C11:N11)+SUM('support-districts'!C11:N11)</f>
        <v/>
      </c>
      <c r="P11" s="97" t="n"/>
    </row>
    <row r="12">
      <c r="A12" s="130" t="n">
        <v>6</v>
      </c>
      <c r="B12" s="111" t="inlineStr">
        <is>
          <t>Daggett</t>
        </is>
      </c>
      <c r="C12" s="136" t="n">
        <v>0.75</v>
      </c>
      <c r="D12" s="137">
        <f>'Classified FTEs'!H12+'Classified FTEs'!K12</f>
        <v/>
      </c>
      <c r="E12" s="137">
        <f>'Classified FTEs'!I12+'Classified FTEs'!L12+'Classified FTEs'!M12+'Classified FTEs'!N12+'Classified FTEs'!O12</f>
        <v/>
      </c>
      <c r="F12" s="137" t="n">
        <v>0.35</v>
      </c>
      <c r="G12" s="137">
        <f>'Classified FTEs'!E12+'Classified FTEs'!F12+'Classified FTEs'!J12</f>
        <v/>
      </c>
      <c r="H12" s="137" t="n">
        <v>0</v>
      </c>
      <c r="I12" s="137" t="n">
        <v>0</v>
      </c>
      <c r="J12" s="137" t="n">
        <v>0</v>
      </c>
      <c r="K12" s="139" t="n">
        <v>0</v>
      </c>
      <c r="L12" s="137" t="n">
        <v>0</v>
      </c>
      <c r="M12" s="137" t="n">
        <v>0.17</v>
      </c>
      <c r="N12" s="138">
        <f>'Classified FTEs'!T12+'Classified FTEs'!U12+'Classified FTEs'!W12+'Classified FTEs'!X12+'Classified FTEs'!AB12+'Classified FTEs'!AD12+'Classified FTEs'!AE12</f>
        <v/>
      </c>
      <c r="O12" s="138">
        <f>SUM('instruction-districts'!C12:N12)+SUM('support-districts'!C12:N12)</f>
        <v/>
      </c>
      <c r="P12" s="97" t="n"/>
    </row>
    <row r="13">
      <c r="A13" s="130" t="n">
        <v>7</v>
      </c>
      <c r="B13" s="110" t="inlineStr">
        <is>
          <t>[Person_2]</t>
        </is>
      </c>
      <c r="C13" s="131" t="n">
        <v>29.916</v>
      </c>
      <c r="D13" s="132">
        <f>'Classified FTEs'!H13+'Classified FTEs'!K13</f>
        <v/>
      </c>
      <c r="E13" s="132">
        <f>'Classified FTEs'!I13+'Classified FTEs'!L13+'Classified FTEs'!M13+'Classified FTEs'!N13+'Classified FTEs'!O13</f>
        <v/>
      </c>
      <c r="F13" s="132" t="n">
        <v>125</v>
      </c>
      <c r="G13" s="132">
        <f>'Classified FTEs'!E13+'Classified FTEs'!F13+'Classified FTEs'!J13</f>
        <v/>
      </c>
      <c r="H13" s="132" t="n">
        <v>63.607</v>
      </c>
      <c r="I13" s="132" t="n">
        <v>34.08</v>
      </c>
      <c r="J13" s="132" t="n">
        <v>4.75</v>
      </c>
      <c r="K13" s="153" t="n">
        <v>1.4</v>
      </c>
      <c r="L13" s="132" t="n">
        <v>6.45</v>
      </c>
      <c r="M13" s="132" t="n">
        <v>0</v>
      </c>
      <c r="N13" s="133">
        <f>'Classified FTEs'!T13+'Classified FTEs'!U13+'Classified FTEs'!W13+'Classified FTEs'!X13+'Classified FTEs'!AB13+'Classified FTEs'!AD13+'Classified FTEs'!AE13</f>
        <v/>
      </c>
      <c r="O13" s="133">
        <f>SUM('instruction-districts'!C13:N13)+SUM('support-districts'!C13:N13)</f>
        <v/>
      </c>
      <c r="P13" s="97" t="n"/>
    </row>
    <row r="14">
      <c r="A14" s="130" t="n">
        <v>8</v>
      </c>
      <c r="B14" s="110" t="inlineStr">
        <is>
          <t>Duchesne</t>
        </is>
      </c>
      <c r="C14" s="131" t="n">
        <v>3.5</v>
      </c>
      <c r="D14" s="132">
        <f>'Classified FTEs'!H14+'Classified FTEs'!K14</f>
        <v/>
      </c>
      <c r="E14" s="132">
        <f>'Classified FTEs'!I14+'Classified FTEs'!L14+'Classified FTEs'!M14+'Classified FTEs'!N14+'Classified FTEs'!O14</f>
        <v/>
      </c>
      <c r="F14" s="132" t="n">
        <v>13.15</v>
      </c>
      <c r="G14" s="132">
        <f>'Classified FTEs'!E14+'Classified FTEs'!F14+'Classified FTEs'!J14</f>
        <v/>
      </c>
      <c r="H14" s="132" t="n">
        <v>1</v>
      </c>
      <c r="I14" s="132" t="n">
        <v>1</v>
      </c>
      <c r="J14" s="132" t="n">
        <v>1</v>
      </c>
      <c r="K14" s="153" t="n">
        <v>2</v>
      </c>
      <c r="L14" s="132" t="n">
        <v>1</v>
      </c>
      <c r="M14" s="132" t="n">
        <v>0</v>
      </c>
      <c r="N14" s="133">
        <f>'Classified FTEs'!T14+'Classified FTEs'!U14+'Classified FTEs'!W14+'Classified FTEs'!X14+'Classified FTEs'!AB14+'Classified FTEs'!AD14+'Classified FTEs'!AE14</f>
        <v/>
      </c>
      <c r="O14" s="133">
        <f>SUM('instruction-districts'!C14:N14)+SUM('support-districts'!C14:N14)</f>
        <v/>
      </c>
      <c r="P14" s="97" t="n"/>
    </row>
    <row r="15">
      <c r="A15" s="130" t="n">
        <v>9</v>
      </c>
      <c r="B15" s="110" t="inlineStr">
        <is>
          <t>Emery</t>
        </is>
      </c>
      <c r="C15" s="131" t="n">
        <v>4</v>
      </c>
      <c r="D15" s="132">
        <f>'Classified FTEs'!H15+'Classified FTEs'!K15</f>
        <v/>
      </c>
      <c r="E15" s="132">
        <f>'Classified FTEs'!I15+'Classified FTEs'!L15+'Classified FTEs'!M15+'Classified FTEs'!N15+'Classified FTEs'!O15</f>
        <v/>
      </c>
      <c r="F15" s="132" t="n">
        <v>9.49</v>
      </c>
      <c r="G15" s="132">
        <f>'Classified FTEs'!E15+'Classified FTEs'!F15+'Classified FTEs'!J15</f>
        <v/>
      </c>
      <c r="H15" s="132" t="n">
        <v>1</v>
      </c>
      <c r="I15" s="132" t="n">
        <v>0</v>
      </c>
      <c r="J15" s="132" t="n">
        <v>0</v>
      </c>
      <c r="K15" s="153" t="n">
        <v>1</v>
      </c>
      <c r="L15" s="132" t="n">
        <v>1</v>
      </c>
      <c r="M15" s="132" t="n">
        <v>0</v>
      </c>
      <c r="N15" s="133">
        <f>'Classified FTEs'!T15+'Classified FTEs'!U15+'Classified FTEs'!W15+'Classified FTEs'!X15+'Classified FTEs'!AB15+'Classified FTEs'!AD15+'Classified FTEs'!AE15</f>
        <v/>
      </c>
      <c r="O15" s="133">
        <f>SUM('instruction-districts'!C15:N15)+SUM('support-districts'!C15:N15)</f>
        <v/>
      </c>
      <c r="P15" s="97" t="n"/>
    </row>
    <row r="16">
      <c r="A16" s="130" t="n">
        <v>10</v>
      </c>
      <c r="B16" s="112" t="inlineStr">
        <is>
          <t>[Person_3]</t>
        </is>
      </c>
      <c r="C16" s="141" t="n">
        <v>1.631</v>
      </c>
      <c r="D16" s="142">
        <f>'Classified FTEs'!H16+'Classified FTEs'!K16</f>
        <v/>
      </c>
      <c r="E16" s="142">
        <f>'Classified FTEs'!I16+'Classified FTEs'!L16+'Classified FTEs'!M16+'Classified FTEs'!N16+'Classified FTEs'!O16</f>
        <v/>
      </c>
      <c r="F16" s="142" t="n">
        <v>5.536</v>
      </c>
      <c r="G16" s="142">
        <f>'Classified FTEs'!E16+'Classified FTEs'!F16+'Classified FTEs'!J16</f>
        <v/>
      </c>
      <c r="H16" s="142" t="n">
        <v>1</v>
      </c>
      <c r="I16" s="142" t="n">
        <v>0</v>
      </c>
      <c r="J16" s="142" t="n">
        <v>0</v>
      </c>
      <c r="K16" s="144" t="n">
        <v>1</v>
      </c>
      <c r="L16" s="142" t="n">
        <v>1</v>
      </c>
      <c r="M16" s="142" t="n">
        <v>0.5</v>
      </c>
      <c r="N16" s="143">
        <f>'Classified FTEs'!T16+'Classified FTEs'!U16+'Classified FTEs'!W16+'Classified FTEs'!X16+'Classified FTEs'!AB16+'Classified FTEs'!AD16+'Classified FTEs'!AE16</f>
        <v/>
      </c>
      <c r="O16" s="143">
        <f>SUM('instruction-districts'!C16:N16)+SUM('support-districts'!C16:N16)</f>
        <v/>
      </c>
      <c r="P16" s="97" t="n"/>
    </row>
    <row r="17">
      <c r="A17" s="130" t="n">
        <v>11</v>
      </c>
      <c r="B17" s="110" t="inlineStr">
        <is>
          <t>Grand</t>
        </is>
      </c>
      <c r="C17" s="131" t="n">
        <v>1</v>
      </c>
      <c r="D17" s="132">
        <f>'Classified FTEs'!H17+'Classified FTEs'!K17</f>
        <v/>
      </c>
      <c r="E17" s="132">
        <f>'Classified FTEs'!I17+'Classified FTEs'!L17+'Classified FTEs'!M17+'Classified FTEs'!N17+'Classified FTEs'!O17</f>
        <v/>
      </c>
      <c r="F17" s="132" t="n">
        <v>6</v>
      </c>
      <c r="G17" s="132">
        <f>'Classified FTEs'!E17+'Classified FTEs'!F17+'Classified FTEs'!J17</f>
        <v/>
      </c>
      <c r="H17" s="132" t="n">
        <v>2</v>
      </c>
      <c r="I17" s="132" t="n">
        <v>0</v>
      </c>
      <c r="J17" s="132" t="n">
        <v>0</v>
      </c>
      <c r="K17" s="153" t="n">
        <v>1</v>
      </c>
      <c r="L17" s="132" t="n">
        <v>1</v>
      </c>
      <c r="M17" s="132" t="n">
        <v>0</v>
      </c>
      <c r="N17" s="133">
        <f>'Classified FTEs'!T17+'Classified FTEs'!U17+'Classified FTEs'!W17+'Classified FTEs'!X17+'Classified FTEs'!AB17+'Classified FTEs'!AD17+'Classified FTEs'!AE17</f>
        <v/>
      </c>
      <c r="O17" s="133">
        <f>SUM('instruction-districts'!C17:N17)+SUM('support-districts'!C17:N17)</f>
        <v/>
      </c>
      <c r="P17" s="97" t="n"/>
    </row>
    <row r="18">
      <c r="A18" s="130" t="n">
        <v>12</v>
      </c>
      <c r="B18" s="110" t="inlineStr">
        <is>
          <t>Granite</t>
        </is>
      </c>
      <c r="C18" s="131" t="n">
        <v>39</v>
      </c>
      <c r="D18" s="132">
        <f>'Classified FTEs'!H18+'Classified FTEs'!K18</f>
        <v/>
      </c>
      <c r="E18" s="132">
        <f>'Classified FTEs'!I18+'Classified FTEs'!L18+'Classified FTEs'!M18+'Classified FTEs'!N18+'Classified FTEs'!O18</f>
        <v/>
      </c>
      <c r="F18" s="132" t="n">
        <v>139</v>
      </c>
      <c r="G18" s="132">
        <f>'Classified FTEs'!E18+'Classified FTEs'!F18+'Classified FTEs'!J18</f>
        <v/>
      </c>
      <c r="H18" s="132" t="n">
        <v>71.83</v>
      </c>
      <c r="I18" s="132" t="n">
        <v>28.5</v>
      </c>
      <c r="J18" s="132" t="n">
        <v>44.814</v>
      </c>
      <c r="K18" s="153" t="n">
        <v>2</v>
      </c>
      <c r="L18" s="132" t="n">
        <v>41.43</v>
      </c>
      <c r="M18" s="132" t="n">
        <v>18.21</v>
      </c>
      <c r="N18" s="133">
        <f>'Classified FTEs'!T18+'Classified FTEs'!U18+'Classified FTEs'!W18+'Classified FTEs'!X18+'Classified FTEs'!AB18+'Classified FTEs'!AD18+'Classified FTEs'!AE18</f>
        <v/>
      </c>
      <c r="O18" s="133">
        <f>SUM('instruction-districts'!C18:N18)+SUM('support-districts'!C18:N18)</f>
        <v/>
      </c>
      <c r="P18" s="97" t="n"/>
    </row>
    <row r="19">
      <c r="A19" s="130" t="n">
        <v>13</v>
      </c>
      <c r="B19" s="110" t="inlineStr">
        <is>
          <t>Iron</t>
        </is>
      </c>
      <c r="C19" s="131" t="n">
        <v>4</v>
      </c>
      <c r="D19" s="132">
        <f>'Classified FTEs'!H19+'Classified FTEs'!K19</f>
        <v/>
      </c>
      <c r="E19" s="132">
        <f>'Classified FTEs'!I19+'Classified FTEs'!L19+'Classified FTEs'!M19+'Classified FTEs'!N19+'Classified FTEs'!O19</f>
        <v/>
      </c>
      <c r="F19" s="132" t="n">
        <v>19.4</v>
      </c>
      <c r="G19" s="132">
        <f>'Classified FTEs'!E19+'Classified FTEs'!F19+'Classified FTEs'!J19</f>
        <v/>
      </c>
      <c r="H19" s="132" t="n">
        <v>7.353</v>
      </c>
      <c r="I19" s="132" t="n">
        <v>1</v>
      </c>
      <c r="J19" s="132" t="n">
        <v>0</v>
      </c>
      <c r="K19" s="153" t="n">
        <v>1</v>
      </c>
      <c r="L19" s="132" t="n">
        <v>1</v>
      </c>
      <c r="M19" s="132" t="n">
        <v>3</v>
      </c>
      <c r="N19" s="133">
        <f>'Classified FTEs'!T19+'Classified FTEs'!U19+'Classified FTEs'!W19+'Classified FTEs'!X19+'Classified FTEs'!AB19+'Classified FTEs'!AD19+'Classified FTEs'!AE19</f>
        <v/>
      </c>
      <c r="O19" s="133">
        <f>SUM('instruction-districts'!C19:N19)+SUM('support-districts'!C19:N19)</f>
        <v/>
      </c>
      <c r="P19" s="97" t="n"/>
    </row>
    <row r="20">
      <c r="A20" s="130" t="n">
        <v>14</v>
      </c>
      <c r="B20" s="110" t="inlineStr">
        <is>
          <t>Jordan</t>
        </is>
      </c>
      <c r="C20" s="131" t="n">
        <v>24.178</v>
      </c>
      <c r="D20" s="132">
        <f>'Classified FTEs'!H20+'Classified FTEs'!K20</f>
        <v/>
      </c>
      <c r="E20" s="132">
        <f>'Classified FTEs'!I20+'Classified FTEs'!L20+'Classified FTEs'!M20+'Classified FTEs'!N20+'Classified FTEs'!O20</f>
        <v/>
      </c>
      <c r="F20" s="132" t="n">
        <v>165.59</v>
      </c>
      <c r="G20" s="132">
        <f>'Classified FTEs'!E20+'Classified FTEs'!F20+'Classified FTEs'!J20</f>
        <v/>
      </c>
      <c r="H20" s="132" t="n">
        <v>86.125</v>
      </c>
      <c r="I20" s="132" t="n">
        <v>63.17</v>
      </c>
      <c r="J20" s="132" t="n">
        <v>2</v>
      </c>
      <c r="K20" s="153" t="n">
        <v>6</v>
      </c>
      <c r="L20" s="132" t="n">
        <v>1</v>
      </c>
      <c r="M20" s="132" t="n">
        <v>1</v>
      </c>
      <c r="N20" s="133">
        <f>'Classified FTEs'!T20+'Classified FTEs'!U20+'Classified FTEs'!W20+'Classified FTEs'!X20+'Classified FTEs'!AB20+'Classified FTEs'!AD20+'Classified FTEs'!AE20</f>
        <v/>
      </c>
      <c r="O20" s="133">
        <f>SUM('instruction-districts'!C20:N20)+SUM('support-districts'!C20:N20)</f>
        <v/>
      </c>
      <c r="P20" s="97" t="n"/>
    </row>
    <row r="21">
      <c r="A21" s="130" t="n">
        <v>15</v>
      </c>
      <c r="B21" s="110" t="inlineStr">
        <is>
          <t>[Person_4]</t>
        </is>
      </c>
      <c r="C21" s="131" t="n">
        <v>1.17</v>
      </c>
      <c r="D21" s="132">
        <f>'Classified FTEs'!H21+'Classified FTEs'!K21</f>
        <v/>
      </c>
      <c r="E21" s="132">
        <f>'Classified FTEs'!I21+'Classified FTEs'!L21+'Classified FTEs'!M21+'Classified FTEs'!N21+'Classified FTEs'!O21</f>
        <v/>
      </c>
      <c r="F21" s="132" t="n">
        <v>6</v>
      </c>
      <c r="G21" s="132">
        <f>'Classified FTEs'!E21+'Classified FTEs'!F21+'Classified FTEs'!J21</f>
        <v/>
      </c>
      <c r="H21" s="132" t="n">
        <v>0</v>
      </c>
      <c r="I21" s="132" t="n">
        <v>0</v>
      </c>
      <c r="J21" s="132" t="n">
        <v>0</v>
      </c>
      <c r="K21" s="153" t="n">
        <v>0</v>
      </c>
      <c r="L21" s="132" t="n">
        <v>5</v>
      </c>
      <c r="M21" s="132" t="n">
        <v>0.49</v>
      </c>
      <c r="N21" s="133">
        <f>'Classified FTEs'!T21+'Classified FTEs'!U21+'Classified FTEs'!W21+'Classified FTEs'!X21+'Classified FTEs'!AB21+'Classified FTEs'!AD21+'Classified FTEs'!AE21</f>
        <v/>
      </c>
      <c r="O21" s="133">
        <f>SUM('instruction-districts'!C21:N21)+SUM('support-districts'!C21:N21)</f>
        <v/>
      </c>
      <c r="P21" s="97" t="n"/>
    </row>
    <row r="22">
      <c r="A22" s="130" t="n">
        <v>16</v>
      </c>
      <c r="B22" s="111" t="inlineStr">
        <is>
          <t>[Person_5]</t>
        </is>
      </c>
      <c r="C22" s="136" t="n">
        <v>1</v>
      </c>
      <c r="D22" s="137">
        <f>'Classified FTEs'!H22+'Classified FTEs'!K22</f>
        <v/>
      </c>
      <c r="E22" s="137">
        <f>'Classified FTEs'!I22+'Classified FTEs'!L22+'Classified FTEs'!M22+'Classified FTEs'!N22+'Classified FTEs'!O22</f>
        <v/>
      </c>
      <c r="F22" s="137" t="n">
        <v>2.8</v>
      </c>
      <c r="G22" s="137">
        <f>'Classified FTEs'!E22+'Classified FTEs'!F22+'Classified FTEs'!J22</f>
        <v/>
      </c>
      <c r="H22" s="137" t="n">
        <v>1</v>
      </c>
      <c r="I22" s="137" t="n">
        <v>0</v>
      </c>
      <c r="J22" s="137" t="n">
        <v>0</v>
      </c>
      <c r="K22" s="139" t="n">
        <v>0.5</v>
      </c>
      <c r="L22" s="137" t="n">
        <v>0.5</v>
      </c>
      <c r="M22" s="137" t="n">
        <v>0</v>
      </c>
      <c r="N22" s="138">
        <f>'Classified FTEs'!T22+'Classified FTEs'!U22+'Classified FTEs'!W22+'Classified FTEs'!X22+'Classified FTEs'!AB22+'Classified FTEs'!AD22+'Classified FTEs'!AE22</f>
        <v/>
      </c>
      <c r="O22" s="138">
        <f>SUM('instruction-districts'!C22:N22)+SUM('support-districts'!C22:N22)</f>
        <v/>
      </c>
      <c r="P22" s="97" t="n"/>
    </row>
    <row r="23">
      <c r="A23" s="130" t="n">
        <v>17</v>
      </c>
      <c r="B23" s="110" t="inlineStr">
        <is>
          <t>Millard</t>
        </is>
      </c>
      <c r="C23" s="131" t="n">
        <v>2</v>
      </c>
      <c r="D23" s="132">
        <f>'Classified FTEs'!H24+'Classified FTEs'!K24</f>
        <v/>
      </c>
      <c r="E23" s="132">
        <f>'Classified FTEs'!I24+'Classified FTEs'!L24+'Classified FTEs'!M24+'Classified FTEs'!N24+'Classified FTEs'!O24</f>
        <v/>
      </c>
      <c r="F23" s="132" t="n">
        <v>8.74</v>
      </c>
      <c r="G23" s="132">
        <f>'Classified FTEs'!E24+'Classified FTEs'!F24+'Classified FTEs'!J24</f>
        <v/>
      </c>
      <c r="H23" s="132" t="n">
        <v>2</v>
      </c>
      <c r="I23" s="132" t="n">
        <v>2</v>
      </c>
      <c r="J23" s="132" t="n">
        <v>0</v>
      </c>
      <c r="K23" s="153" t="n">
        <v>1</v>
      </c>
      <c r="L23" s="132" t="n">
        <v>1</v>
      </c>
      <c r="M23" s="132" t="n">
        <v>0</v>
      </c>
      <c r="N23" s="133">
        <f>'Classified FTEs'!T24+'Classified FTEs'!U24+'Classified FTEs'!W24+'Classified FTEs'!X24+'Classified FTEs'!AB24+'Classified FTEs'!AD24+'Classified FTEs'!AE24</f>
        <v/>
      </c>
      <c r="O23" s="133">
        <f>SUM('instruction-districts'!C23:N23)+SUM('support-districts'!C23:N23)</f>
        <v/>
      </c>
      <c r="P23" s="97" t="n"/>
    </row>
    <row r="24">
      <c r="A24" s="130" t="n">
        <v>18</v>
      </c>
      <c r="B24" s="110" t="inlineStr">
        <is>
          <t>Morgan</t>
        </is>
      </c>
      <c r="C24" s="131" t="n">
        <v>1</v>
      </c>
      <c r="D24" s="132">
        <f>'Classified FTEs'!H25+'Classified FTEs'!K25</f>
        <v/>
      </c>
      <c r="E24" s="132">
        <f>'Classified FTEs'!I25+'Classified FTEs'!L25+'Classified FTEs'!M25+'Classified FTEs'!N25+'Classified FTEs'!O25</f>
        <v/>
      </c>
      <c r="F24" s="132" t="n">
        <v>4.46</v>
      </c>
      <c r="G24" s="132">
        <f>'Classified FTEs'!E25+'Classified FTEs'!F25+'Classified FTEs'!J25</f>
        <v/>
      </c>
      <c r="H24" s="132" t="n">
        <v>0</v>
      </c>
      <c r="I24" s="132" t="n">
        <v>0</v>
      </c>
      <c r="J24" s="132" t="n">
        <v>0</v>
      </c>
      <c r="K24" s="153" t="n">
        <v>0.5</v>
      </c>
      <c r="L24" s="132" t="n">
        <v>1</v>
      </c>
      <c r="M24" s="132" t="n">
        <v>0</v>
      </c>
      <c r="N24" s="133">
        <f>'Classified FTEs'!T25+'Classified FTEs'!U25+'Classified FTEs'!W25+'Classified FTEs'!X25+'Classified FTEs'!AB25+'Classified FTEs'!AD25+'Classified FTEs'!AE25</f>
        <v/>
      </c>
      <c r="O24" s="133">
        <f>SUM('instruction-districts'!C24:N24)+SUM('support-districts'!C24:N24)</f>
        <v/>
      </c>
      <c r="P24" s="97" t="n"/>
    </row>
    <row r="25">
      <c r="A25" s="130" t="n">
        <v>19</v>
      </c>
      <c r="B25" s="110" t="inlineStr">
        <is>
          <t>Nebo</t>
        </is>
      </c>
      <c r="C25" s="131" t="n">
        <v>11</v>
      </c>
      <c r="D25" s="132">
        <f>'Classified FTEs'!H27+'Classified FTEs'!K27</f>
        <v/>
      </c>
      <c r="E25" s="132">
        <f>'Classified FTEs'!I27+'Classified FTEs'!L27+'Classified FTEs'!M27+'Classified FTEs'!N27+'Classified FTEs'!O27</f>
        <v/>
      </c>
      <c r="F25" s="132" t="n">
        <v>52.5</v>
      </c>
      <c r="G25" s="132">
        <f>'Classified FTEs'!E27+'Classified FTEs'!F27+'Classified FTEs'!J27</f>
        <v/>
      </c>
      <c r="H25" s="132" t="n">
        <v>41.578</v>
      </c>
      <c r="I25" s="132" t="n">
        <v>12.6</v>
      </c>
      <c r="J25" s="132" t="n">
        <v>0</v>
      </c>
      <c r="K25" s="153" t="n">
        <v>2</v>
      </c>
      <c r="L25" s="132" t="n">
        <v>1.6</v>
      </c>
      <c r="M25" s="132" t="n">
        <v>0</v>
      </c>
      <c r="N25" s="133">
        <f>'Classified FTEs'!T27+'Classified FTEs'!U27+'Classified FTEs'!W27+'Classified FTEs'!X27+'Classified FTEs'!AB27+'Classified FTEs'!AD27+'Classified FTEs'!AE27</f>
        <v/>
      </c>
      <c r="O25" s="133">
        <f>SUM('instruction-districts'!C25:N25)+SUM('support-districts'!C25:N25)</f>
        <v/>
      </c>
      <c r="P25" s="97" t="n"/>
    </row>
    <row r="26">
      <c r="A26" s="130" t="n">
        <v>20</v>
      </c>
      <c r="B26" s="114" t="inlineStr">
        <is>
          <t>[Person_6]</t>
        </is>
      </c>
      <c r="C26" s="141" t="n">
        <v>3</v>
      </c>
      <c r="D26" s="142">
        <f>'Classified FTEs'!H28+'Classified FTEs'!K28</f>
        <v/>
      </c>
      <c r="E26" s="142">
        <f>'Classified FTEs'!I28+'Classified FTEs'!L28+'Classified FTEs'!M28+'Classified FTEs'!N28+'Classified FTEs'!O28</f>
        <v/>
      </c>
      <c r="F26" s="142" t="n">
        <v>7</v>
      </c>
      <c r="G26" s="142">
        <f>'Classified FTEs'!E28+'Classified FTEs'!F28+'Classified FTEs'!J28</f>
        <v/>
      </c>
      <c r="H26" s="142" t="n">
        <v>1</v>
      </c>
      <c r="I26" s="142" t="n">
        <v>0</v>
      </c>
      <c r="J26" s="142" t="n">
        <v>0</v>
      </c>
      <c r="K26" s="144" t="n">
        <v>0</v>
      </c>
      <c r="L26" s="142" t="n">
        <v>1</v>
      </c>
      <c r="M26" s="142" t="n">
        <v>0</v>
      </c>
      <c r="N26" s="143">
        <f>'Classified FTEs'!T28+'Classified FTEs'!U28+'Classified FTEs'!W28+'Classified FTEs'!X28+'Classified FTEs'!AB28+'Classified FTEs'!AD28+'Classified FTEs'!AE28</f>
        <v/>
      </c>
      <c r="O26" s="143">
        <f>SUM('instruction-districts'!C26:N26)+SUM('support-districts'!C26:N26)</f>
        <v/>
      </c>
      <c r="P26" s="97" t="n"/>
    </row>
    <row r="27">
      <c r="A27" s="130" t="n">
        <v>21</v>
      </c>
      <c r="B27" s="113" t="inlineStr">
        <is>
          <t>North Summit</t>
        </is>
      </c>
      <c r="C27" s="131" t="n">
        <v>1</v>
      </c>
      <c r="D27" s="132">
        <f>'Classified FTEs'!H29+'Classified FTEs'!K29</f>
        <v/>
      </c>
      <c r="E27" s="132">
        <f>'Classified FTEs'!I29+'Classified FTEs'!L29+'Classified FTEs'!M29+'Classified FTEs'!N29+'Classified FTEs'!O29</f>
        <v/>
      </c>
      <c r="F27" s="132" t="n">
        <v>3.5</v>
      </c>
      <c r="G27" s="132">
        <f>'Classified FTEs'!E29+'Classified FTEs'!F29+'Classified FTEs'!J29</f>
        <v/>
      </c>
      <c r="H27" s="132" t="n">
        <v>0</v>
      </c>
      <c r="I27" s="132" t="n">
        <v>0</v>
      </c>
      <c r="J27" s="132" t="n">
        <v>0</v>
      </c>
      <c r="K27" s="153" t="n">
        <v>0.5</v>
      </c>
      <c r="L27" s="132" t="n">
        <v>0.5</v>
      </c>
      <c r="M27" s="132" t="n">
        <v>0.5</v>
      </c>
      <c r="N27" s="133">
        <f>'Classified FTEs'!T29+'Classified FTEs'!U29+'Classified FTEs'!W29+'Classified FTEs'!X29+'Classified FTEs'!AB29+'Classified FTEs'!AD29+'Classified FTEs'!AE29</f>
        <v/>
      </c>
      <c r="O27" s="133">
        <f>SUM('instruction-districts'!C27:N27)+SUM('support-districts'!C27:N27)</f>
        <v/>
      </c>
      <c r="P27" s="97" t="n"/>
    </row>
    <row r="28">
      <c r="A28" s="130" t="n">
        <v>22</v>
      </c>
      <c r="B28" s="110" t="inlineStr">
        <is>
          <t>Park City</t>
        </is>
      </c>
      <c r="C28" s="131" t="n">
        <v>2</v>
      </c>
      <c r="D28" s="132">
        <f>'Classified FTEs'!H31+'Classified FTEs'!K31</f>
        <v/>
      </c>
      <c r="E28" s="132">
        <f>'Classified FTEs'!I31+'Classified FTEs'!L31+'Classified FTEs'!M31+'Classified FTEs'!N31+'Classified FTEs'!O31</f>
        <v/>
      </c>
      <c r="F28" s="132" t="n">
        <v>10.5</v>
      </c>
      <c r="G28" s="132">
        <f>'Classified FTEs'!E31+'Classified FTEs'!F31+'Classified FTEs'!J31</f>
        <v/>
      </c>
      <c r="H28" s="132" t="n">
        <v>2.3</v>
      </c>
      <c r="I28" s="132" t="n">
        <v>0</v>
      </c>
      <c r="J28" s="132" t="n">
        <v>2</v>
      </c>
      <c r="K28" s="153" t="n">
        <v>1</v>
      </c>
      <c r="L28" s="132" t="n">
        <v>1</v>
      </c>
      <c r="M28" s="132" t="n">
        <v>2.08</v>
      </c>
      <c r="N28" s="133">
        <f>'Classified FTEs'!T31+'Classified FTEs'!U31+'Classified FTEs'!W31+'Classified FTEs'!X31+'Classified FTEs'!AB31+'Classified FTEs'!AD31+'Classified FTEs'!AE31</f>
        <v/>
      </c>
      <c r="O28" s="133">
        <f>SUM('instruction-districts'!C28:N28)+SUM('support-districts'!C28:N28)</f>
        <v/>
      </c>
      <c r="P28" s="97" t="n"/>
    </row>
    <row r="29">
      <c r="A29" s="130" t="n">
        <v>23</v>
      </c>
      <c r="B29" s="110" t="inlineStr">
        <is>
          <t>Piute</t>
        </is>
      </c>
      <c r="C29" s="131" t="n">
        <v>1</v>
      </c>
      <c r="D29" s="132">
        <f>'Classified FTEs'!H32+'Classified FTEs'!K32</f>
        <v/>
      </c>
      <c r="E29" s="132">
        <f>'Classified FTEs'!I32+'Classified FTEs'!L32+'Classified FTEs'!M32+'Classified FTEs'!N32+'Classified FTEs'!O32</f>
        <v/>
      </c>
      <c r="F29" s="132" t="n">
        <v>1.12</v>
      </c>
      <c r="G29" s="132">
        <f>'Classified FTEs'!E32+'Classified FTEs'!F32+'Classified FTEs'!J32</f>
        <v/>
      </c>
      <c r="H29" s="132" t="n">
        <v>0</v>
      </c>
      <c r="I29" s="132" t="n">
        <v>0</v>
      </c>
      <c r="J29" s="132" t="n">
        <v>0</v>
      </c>
      <c r="K29" s="153" t="n">
        <v>0</v>
      </c>
      <c r="L29" s="132" t="n">
        <v>1.12</v>
      </c>
      <c r="M29" s="132" t="n">
        <v>0</v>
      </c>
      <c r="N29" s="133">
        <f>'Classified FTEs'!T32+'Classified FTEs'!U32+'Classified FTEs'!W32+'Classified FTEs'!X32+'Classified FTEs'!AB32+'Classified FTEs'!AD32+'Classified FTEs'!AE32</f>
        <v/>
      </c>
      <c r="O29" s="133">
        <f>SUM('instruction-districts'!C29:N29)+SUM('support-districts'!C29:N29)</f>
        <v/>
      </c>
      <c r="P29" s="97" t="n"/>
    </row>
    <row r="30">
      <c r="A30" s="130" t="n">
        <v>24</v>
      </c>
      <c r="B30" s="110" t="inlineStr">
        <is>
          <t>Rich</t>
        </is>
      </c>
      <c r="C30" s="131" t="n">
        <v>0.8</v>
      </c>
      <c r="D30" s="132">
        <f>'Classified FTEs'!H34+'Classified FTEs'!K34</f>
        <v/>
      </c>
      <c r="E30" s="132">
        <f>'Classified FTEs'!I34+'Classified FTEs'!L34+'Classified FTEs'!M34+'Classified FTEs'!N34+'Classified FTEs'!O34</f>
        <v/>
      </c>
      <c r="F30" s="132" t="n">
        <v>1.97</v>
      </c>
      <c r="G30" s="132">
        <f>'Classified FTEs'!E34+'Classified FTEs'!F34+'Classified FTEs'!J34</f>
        <v/>
      </c>
      <c r="H30" s="132" t="n">
        <v>0.68</v>
      </c>
      <c r="I30" s="132" t="n">
        <v>0</v>
      </c>
      <c r="J30" s="132" t="n">
        <v>0</v>
      </c>
      <c r="K30" s="153" t="n">
        <v>0.5</v>
      </c>
      <c r="L30" s="132" t="n">
        <v>0.5</v>
      </c>
      <c r="M30" s="132" t="n">
        <v>0</v>
      </c>
      <c r="N30" s="133">
        <f>'Classified FTEs'!T34+'Classified FTEs'!U34+'Classified FTEs'!W34+'Classified FTEs'!X34+'Classified FTEs'!AB34+'Classified FTEs'!AD34+'Classified FTEs'!AE34</f>
        <v/>
      </c>
      <c r="O30" s="133">
        <f>SUM('instruction-districts'!C30:N30)+SUM('support-districts'!C30:N30)</f>
        <v/>
      </c>
      <c r="P30" s="97" t="n"/>
    </row>
    <row r="31">
      <c r="A31" s="130" t="n">
        <v>25</v>
      </c>
      <c r="B31" s="113" t="inlineStr">
        <is>
          <t>San Juan</t>
        </is>
      </c>
      <c r="C31" s="131" t="n">
        <v>5</v>
      </c>
      <c r="D31" s="132">
        <f>'Classified FTEs'!H36+'Classified FTEs'!K36</f>
        <v/>
      </c>
      <c r="E31" s="132">
        <f>'Classified FTEs'!I36+'Classified FTEs'!L36+'Classified FTEs'!M36+'Classified FTEs'!N36+'Classified FTEs'!O36</f>
        <v/>
      </c>
      <c r="F31" s="132" t="n">
        <v>15.47</v>
      </c>
      <c r="G31" s="132">
        <f>'Classified FTEs'!E36+'Classified FTEs'!F36+'Classified FTEs'!J36</f>
        <v/>
      </c>
      <c r="H31" s="132" t="n">
        <v>2</v>
      </c>
      <c r="I31" s="132" t="n">
        <v>3</v>
      </c>
      <c r="J31" s="132" t="n">
        <v>1</v>
      </c>
      <c r="K31" s="153" t="n">
        <v>1</v>
      </c>
      <c r="L31" s="132" t="n">
        <v>0</v>
      </c>
      <c r="M31" s="132" t="n">
        <v>2</v>
      </c>
      <c r="N31" s="133">
        <f>'Classified FTEs'!T36+'Classified FTEs'!U36+'Classified FTEs'!W36+'Classified FTEs'!X36+'Classified FTEs'!AB36+'Classified FTEs'!AD36+'Classified FTEs'!AE36</f>
        <v/>
      </c>
      <c r="O31" s="133">
        <f>SUM('instruction-districts'!C31:N31)+SUM('support-districts'!C31:N31)</f>
        <v/>
      </c>
      <c r="P31" s="97" t="n"/>
    </row>
    <row r="32">
      <c r="A32" s="130" t="n">
        <v>26</v>
      </c>
      <c r="B32" s="115" t="inlineStr">
        <is>
          <t>Sevier</t>
        </is>
      </c>
      <c r="C32" s="136" t="n">
        <v>2</v>
      </c>
      <c r="D32" s="137">
        <f>'Classified FTEs'!H37+'Classified FTEs'!K37</f>
        <v/>
      </c>
      <c r="E32" s="137">
        <f>'Classified FTEs'!I37+'Classified FTEs'!L37+'Classified FTEs'!M37+'Classified FTEs'!N37+'Classified FTEs'!O37</f>
        <v/>
      </c>
      <c r="F32" s="137" t="n">
        <v>12.647</v>
      </c>
      <c r="G32" s="137">
        <f>'Classified FTEs'!E37+'Classified FTEs'!F37+'Classified FTEs'!J37</f>
        <v/>
      </c>
      <c r="H32" s="137" t="n">
        <v>2</v>
      </c>
      <c r="I32" s="137" t="n">
        <v>0</v>
      </c>
      <c r="J32" s="137" t="n">
        <v>0</v>
      </c>
      <c r="K32" s="139" t="n">
        <v>1</v>
      </c>
      <c r="L32" s="137" t="n">
        <v>1</v>
      </c>
      <c r="M32" s="137" t="n">
        <v>1</v>
      </c>
      <c r="N32" s="138">
        <f>'Classified FTEs'!T37+'Classified FTEs'!U37+'Classified FTEs'!W37+'Classified FTEs'!X37+'Classified FTEs'!AB37+'Classified FTEs'!AD37+'Classified FTEs'!AE37</f>
        <v/>
      </c>
      <c r="O32" s="138">
        <f>SUM('instruction-districts'!C32:N32)+SUM('support-districts'!C32:N32)</f>
        <v/>
      </c>
      <c r="P32" s="97" t="n"/>
    </row>
    <row r="33">
      <c r="A33" s="130" t="n">
        <v>27</v>
      </c>
      <c r="B33" s="113" t="inlineStr">
        <is>
          <t>South Sanpete</t>
        </is>
      </c>
      <c r="C33" s="131" t="n">
        <v>4</v>
      </c>
      <c r="D33" s="132">
        <f>'Classified FTEs'!H38+'Classified FTEs'!K38</f>
        <v/>
      </c>
      <c r="E33" s="132">
        <f>'Classified FTEs'!I38+'Classified FTEs'!L38+'Classified FTEs'!M38+'Classified FTEs'!N38+'Classified FTEs'!O38</f>
        <v/>
      </c>
      <c r="F33" s="132" t="n">
        <v>12.142</v>
      </c>
      <c r="G33" s="132">
        <f>'Classified FTEs'!E38+'Classified FTEs'!F38+'Classified FTEs'!J38</f>
        <v/>
      </c>
      <c r="H33" s="132" t="n">
        <v>2.35</v>
      </c>
      <c r="I33" s="132" t="n">
        <v>0</v>
      </c>
      <c r="J33" s="132" t="n">
        <v>0</v>
      </c>
      <c r="K33" s="153" t="n">
        <v>0.5</v>
      </c>
      <c r="L33" s="132" t="n">
        <v>0.75</v>
      </c>
      <c r="M33" s="132" t="n">
        <v>1.1</v>
      </c>
      <c r="N33" s="133">
        <f>'Classified FTEs'!T38+'Classified FTEs'!U38+'Classified FTEs'!W38+'Classified FTEs'!X38+'Classified FTEs'!AB38+'Classified FTEs'!AD38+'Classified FTEs'!AE38</f>
        <v/>
      </c>
      <c r="O33" s="133">
        <f>SUM('instruction-districts'!C33:N33)+SUM('support-districts'!C33:N33)</f>
        <v/>
      </c>
      <c r="P33" s="97" t="n"/>
    </row>
    <row r="34">
      <c r="A34" s="130" t="n">
        <v>28</v>
      </c>
      <c r="B34" s="113" t="inlineStr">
        <is>
          <t>South Summit</t>
        </is>
      </c>
      <c r="C34" s="131" t="n">
        <v>1</v>
      </c>
      <c r="D34" s="132">
        <f>'Classified FTEs'!H39+'Classified FTEs'!K39</f>
        <v/>
      </c>
      <c r="E34" s="132">
        <f>'Classified FTEs'!I39+'Classified FTEs'!L39+'Classified FTEs'!M39+'Classified FTEs'!N39+'Classified FTEs'!O39</f>
        <v/>
      </c>
      <c r="F34" s="132" t="n">
        <v>4</v>
      </c>
      <c r="G34" s="132">
        <f>'Classified FTEs'!E39+'Classified FTEs'!F39+'Classified FTEs'!J39</f>
        <v/>
      </c>
      <c r="H34" s="132" t="n">
        <v>1.6</v>
      </c>
      <c r="I34" s="132" t="n">
        <v>0</v>
      </c>
      <c r="J34" s="132" t="n">
        <v>0</v>
      </c>
      <c r="K34" s="153" t="n">
        <v>0</v>
      </c>
      <c r="L34" s="132" t="n">
        <v>1</v>
      </c>
      <c r="M34" s="132" t="n">
        <v>1.5</v>
      </c>
      <c r="N34" s="133">
        <f>'Classified FTEs'!T39+'Classified FTEs'!U39+'Classified FTEs'!W39+'Classified FTEs'!X39+'Classified FTEs'!AB39+'Classified FTEs'!AD39+'Classified FTEs'!AE39</f>
        <v/>
      </c>
      <c r="O34" s="133">
        <f>SUM('instruction-districts'!C34:N34)+SUM('support-districts'!C34:N34)</f>
        <v/>
      </c>
      <c r="P34" s="97" t="n"/>
    </row>
    <row r="35">
      <c r="A35" s="130" t="n">
        <v>29</v>
      </c>
      <c r="B35" s="110" t="inlineStr">
        <is>
          <t>Tintic</t>
        </is>
      </c>
      <c r="C35" s="131" t="n">
        <v>1</v>
      </c>
      <c r="D35" s="132">
        <f>'Classified FTEs'!H40+'Classified FTEs'!K40</f>
        <v/>
      </c>
      <c r="E35" s="132">
        <f>'Classified FTEs'!I40+'Classified FTEs'!L40+'Classified FTEs'!M40+'Classified FTEs'!N40+'Classified FTEs'!O40</f>
        <v/>
      </c>
      <c r="F35" s="132" t="n">
        <v>1.2</v>
      </c>
      <c r="G35" s="132">
        <f>'Classified FTEs'!E40+'Classified FTEs'!F40+'Classified FTEs'!J40</f>
        <v/>
      </c>
      <c r="H35" s="132" t="n">
        <v>0</v>
      </c>
      <c r="I35" s="132" t="n">
        <v>0</v>
      </c>
      <c r="J35" s="132" t="n">
        <v>0</v>
      </c>
      <c r="K35" s="153" t="n">
        <v>0.12</v>
      </c>
      <c r="L35" s="132" t="n">
        <v>0.9399999999999999</v>
      </c>
      <c r="M35" s="132" t="n">
        <v>0</v>
      </c>
      <c r="N35" s="133">
        <f>'Classified FTEs'!T40+'Classified FTEs'!U40+'Classified FTEs'!W40+'Classified FTEs'!X40+'Classified FTEs'!AB40+'Classified FTEs'!AD40+'Classified FTEs'!AE40</f>
        <v/>
      </c>
      <c r="O35" s="133">
        <f>SUM('instruction-districts'!C35:N35)+SUM('support-districts'!C35:N35)</f>
        <v/>
      </c>
      <c r="P35" s="97" t="n"/>
    </row>
    <row r="36">
      <c r="A36" s="130" t="n">
        <v>30</v>
      </c>
      <c r="B36" s="112" t="inlineStr">
        <is>
          <t>Tooele</t>
        </is>
      </c>
      <c r="C36" s="141" t="n">
        <v>4.8</v>
      </c>
      <c r="D36" s="142">
        <f>'Classified FTEs'!H41+'Classified FTEs'!K41</f>
        <v/>
      </c>
      <c r="E36" s="142">
        <f>'Classified FTEs'!I41+'Classified FTEs'!L41+'Classified FTEs'!M41+'Classified FTEs'!N41+'Classified FTEs'!O41</f>
        <v/>
      </c>
      <c r="F36" s="142" t="n">
        <v>24.864</v>
      </c>
      <c r="G36" s="142">
        <f>'Classified FTEs'!E41+'Classified FTEs'!F41+'Classified FTEs'!J41</f>
        <v/>
      </c>
      <c r="H36" s="142" t="n">
        <v>10.016</v>
      </c>
      <c r="I36" s="142" t="n">
        <v>2</v>
      </c>
      <c r="J36" s="142" t="n">
        <v>2</v>
      </c>
      <c r="K36" s="144" t="n">
        <v>1</v>
      </c>
      <c r="L36" s="142" t="n">
        <v>1</v>
      </c>
      <c r="M36" s="142" t="n">
        <v>5</v>
      </c>
      <c r="N36" s="143">
        <f>'Classified FTEs'!T41+'Classified FTEs'!U41+'Classified FTEs'!W41+'Classified FTEs'!X41+'Classified FTEs'!AB41+'Classified FTEs'!AD41+'Classified FTEs'!AE41</f>
        <v/>
      </c>
      <c r="O36" s="143">
        <f>SUM('instruction-districts'!C36:N36)+SUM('support-districts'!C36:N36)</f>
        <v/>
      </c>
      <c r="P36" s="97" t="n"/>
    </row>
    <row r="37">
      <c r="A37" s="130" t="n">
        <v>31</v>
      </c>
      <c r="B37" s="111" t="inlineStr">
        <is>
          <t>Uintah</t>
        </is>
      </c>
      <c r="C37" s="136" t="n">
        <v>3</v>
      </c>
      <c r="D37" s="137">
        <f>'Classified FTEs'!H42+'Classified FTEs'!K42</f>
        <v/>
      </c>
      <c r="E37" s="137">
        <f>'Classified FTEs'!I42+'Classified FTEs'!L42+'Classified FTEs'!M42+'Classified FTEs'!N42+'Classified FTEs'!O42</f>
        <v/>
      </c>
      <c r="F37" s="137" t="n">
        <v>14.5</v>
      </c>
      <c r="G37" s="137">
        <f>'Classified FTEs'!E42+'Classified FTEs'!F42+'Classified FTEs'!J42</f>
        <v/>
      </c>
      <c r="H37" s="137" t="n">
        <v>0.8100000000000001</v>
      </c>
      <c r="I37" s="137" t="n">
        <v>1</v>
      </c>
      <c r="J37" s="137" t="n">
        <v>0</v>
      </c>
      <c r="K37" s="139" t="n">
        <v>1</v>
      </c>
      <c r="L37" s="137" t="n">
        <v>1</v>
      </c>
      <c r="M37" s="137" t="n">
        <v>3.75</v>
      </c>
      <c r="N37" s="138">
        <f>'Classified FTEs'!T42+'Classified FTEs'!U42+'Classified FTEs'!W42+'Classified FTEs'!X42+'Classified FTEs'!AB42+'Classified FTEs'!AD42+'Classified FTEs'!AE42</f>
        <v/>
      </c>
      <c r="O37" s="138">
        <f>SUM('instruction-districts'!C37:N37)+SUM('support-districts'!C37:N37)</f>
        <v/>
      </c>
      <c r="P37" s="97" t="n"/>
    </row>
    <row r="38">
      <c r="A38" s="130" t="n">
        <v>32</v>
      </c>
      <c r="B38" s="110" t="inlineStr">
        <is>
          <t>Wasatch</t>
        </is>
      </c>
      <c r="C38" s="131" t="n">
        <v>2</v>
      </c>
      <c r="D38" s="132">
        <f>'Classified FTEs'!H43+'Classified FTEs'!K43</f>
        <v/>
      </c>
      <c r="E38" s="132">
        <f>'Classified FTEs'!I43+'Classified FTEs'!L43+'Classified FTEs'!M43+'Classified FTEs'!N43+'Classified FTEs'!O43</f>
        <v/>
      </c>
      <c r="F38" s="132" t="n">
        <v>11</v>
      </c>
      <c r="G38" s="132">
        <f>'Classified FTEs'!E43+'Classified FTEs'!F43+'Classified FTEs'!J43</f>
        <v/>
      </c>
      <c r="H38" s="132" t="n">
        <v>5.85</v>
      </c>
      <c r="I38" s="132" t="n">
        <v>0</v>
      </c>
      <c r="J38" s="132" t="n">
        <v>1</v>
      </c>
      <c r="K38" s="153" t="n">
        <v>1</v>
      </c>
      <c r="L38" s="132" t="n">
        <v>1</v>
      </c>
      <c r="M38" s="132" t="n">
        <v>0.75</v>
      </c>
      <c r="N38" s="133">
        <f>'Classified FTEs'!T43+'Classified FTEs'!U43+'Classified FTEs'!W43+'Classified FTEs'!X43+'Classified FTEs'!AB43+'Classified FTEs'!AD43+'Classified FTEs'!AE43</f>
        <v/>
      </c>
      <c r="O38" s="133">
        <f>SUM('instruction-districts'!C38:N38)+SUM('support-districts'!C38:N38)</f>
        <v/>
      </c>
      <c r="P38" s="97" t="n"/>
    </row>
    <row r="39">
      <c r="A39" s="130" t="n">
        <v>33</v>
      </c>
      <c r="B39" s="113" t="inlineStr">
        <is>
          <t>Washington</t>
        </is>
      </c>
      <c r="C39" s="131" t="n">
        <v>11</v>
      </c>
      <c r="D39" s="132">
        <f>'Classified FTEs'!H44+'Classified FTEs'!K44</f>
        <v/>
      </c>
      <c r="E39" s="132">
        <f>'Classified FTEs'!I44+'Classified FTEs'!L44+'Classified FTEs'!M44+'Classified FTEs'!N44+'Classified FTEs'!O44</f>
        <v/>
      </c>
      <c r="F39" s="132" t="n">
        <v>57.072</v>
      </c>
      <c r="G39" s="132">
        <f>'Classified FTEs'!E44+'Classified FTEs'!F44+'Classified FTEs'!J44</f>
        <v/>
      </c>
      <c r="H39" s="132" t="n">
        <v>12.6</v>
      </c>
      <c r="I39" s="132" t="n">
        <v>6</v>
      </c>
      <c r="J39" s="132" t="n">
        <v>0</v>
      </c>
      <c r="K39" s="153" t="n">
        <v>2</v>
      </c>
      <c r="L39" s="132" t="n">
        <v>1</v>
      </c>
      <c r="M39" s="132" t="n">
        <v>11</v>
      </c>
      <c r="N39" s="133">
        <f>'Classified FTEs'!T44+'Classified FTEs'!U44+'Classified FTEs'!W44+'Classified FTEs'!X44+'Classified FTEs'!AB44+'Classified FTEs'!AD44+'Classified FTEs'!AE44</f>
        <v/>
      </c>
      <c r="O39" s="133">
        <f>SUM('instruction-districts'!C39:N39)+SUM('support-districts'!C39:N39)</f>
        <v/>
      </c>
      <c r="P39" s="97" t="n"/>
    </row>
    <row r="40">
      <c r="A40" s="130" t="n">
        <v>34</v>
      </c>
      <c r="B40" s="113" t="inlineStr">
        <is>
          <t>Wayne</t>
        </is>
      </c>
      <c r="C40" s="131" t="n">
        <v>0.75</v>
      </c>
      <c r="D40" s="132">
        <f>'Classified FTEs'!H45+'Classified FTEs'!K45</f>
        <v/>
      </c>
      <c r="E40" s="132">
        <f>'Classified FTEs'!I45+'Classified FTEs'!L45+'Classified FTEs'!M45+'Classified FTEs'!N45+'Classified FTEs'!O45</f>
        <v/>
      </c>
      <c r="F40" s="132" t="n">
        <v>2.19</v>
      </c>
      <c r="G40" s="132">
        <f>'Classified FTEs'!E45+'Classified FTEs'!F45+'Classified FTEs'!J45</f>
        <v/>
      </c>
      <c r="H40" s="132" t="n">
        <v>0</v>
      </c>
      <c r="I40" s="132" t="n">
        <v>0</v>
      </c>
      <c r="J40" s="132" t="n">
        <v>0</v>
      </c>
      <c r="K40" s="153" t="n">
        <v>0.34</v>
      </c>
      <c r="L40" s="132" t="n">
        <v>0.33</v>
      </c>
      <c r="M40" s="132" t="n">
        <v>0</v>
      </c>
      <c r="N40" s="133">
        <f>'Classified FTEs'!T45+'Classified FTEs'!U45+'Classified FTEs'!W45+'Classified FTEs'!X45+'Classified FTEs'!AB45+'Classified FTEs'!AD45+'Classified FTEs'!AE45</f>
        <v/>
      </c>
      <c r="O40" s="133">
        <f>SUM('instruction-districts'!C40:N40)+SUM('support-districts'!C40:N40)</f>
        <v/>
      </c>
      <c r="P40" s="97" t="n"/>
    </row>
    <row r="41">
      <c r="A41" s="130" t="n">
        <v>35</v>
      </c>
      <c r="B41" s="112" t="inlineStr">
        <is>
          <t>Weber</t>
        </is>
      </c>
      <c r="C41" s="141" t="n">
        <v>17</v>
      </c>
      <c r="D41" s="142">
        <f>'Classified FTEs'!H46+'Classified FTEs'!K46</f>
        <v/>
      </c>
      <c r="E41" s="142">
        <f>'Classified FTEs'!I46+'Classified FTEs'!L46+'Classified FTEs'!M46+'Classified FTEs'!N46+'Classified FTEs'!O46</f>
        <v/>
      </c>
      <c r="F41" s="142" t="n">
        <v>58.67</v>
      </c>
      <c r="G41" s="142">
        <f>'Classified FTEs'!E46+'Classified FTEs'!F46+'Classified FTEs'!J46</f>
        <v/>
      </c>
      <c r="H41" s="142" t="n">
        <v>33.31</v>
      </c>
      <c r="I41" s="142" t="n">
        <v>2.75</v>
      </c>
      <c r="J41" s="142" t="n">
        <v>6.55</v>
      </c>
      <c r="K41" s="144" t="n">
        <v>2</v>
      </c>
      <c r="L41" s="142" t="n">
        <v>3</v>
      </c>
      <c r="M41" s="142" t="n">
        <v>14</v>
      </c>
      <c r="N41" s="143">
        <f>'Classified FTEs'!T46+'Classified FTEs'!U46+'Classified FTEs'!W46+'Classified FTEs'!X46+'Classified FTEs'!AB46+'Classified FTEs'!AD46+'Classified FTEs'!AE46</f>
        <v/>
      </c>
      <c r="O41" s="143">
        <f>SUM('instruction-districts'!C41:N41)+SUM('support-districts'!C41:N41)</f>
        <v/>
      </c>
      <c r="P41" s="97" t="n"/>
    </row>
    <row r="42">
      <c r="A42" s="130" t="n">
        <v>36</v>
      </c>
      <c r="B42" s="110" t="inlineStr">
        <is>
          <t>[Person_7]</t>
        </is>
      </c>
      <c r="C42" s="131" t="n">
        <v>18</v>
      </c>
      <c r="D42" s="132">
        <f>'Classified FTEs'!H35+'Classified FTEs'!K35</f>
        <v/>
      </c>
      <c r="E42" s="132">
        <f>'Classified FTEs'!I35+'Classified FTEs'!L35+'Classified FTEs'!M35+'Classified FTEs'!N35+'Classified FTEs'!O35</f>
        <v/>
      </c>
      <c r="F42" s="132" t="n">
        <v>53</v>
      </c>
      <c r="G42" s="132">
        <f>'Classified FTEs'!E35+'Classified FTEs'!F35+'Classified FTEs'!J35</f>
        <v/>
      </c>
      <c r="H42" s="132" t="n">
        <v>22</v>
      </c>
      <c r="I42" s="132" t="n">
        <v>8</v>
      </c>
      <c r="J42" s="132" t="n">
        <v>12</v>
      </c>
      <c r="K42" s="153" t="n">
        <v>1</v>
      </c>
      <c r="L42" s="132" t="n">
        <v>4</v>
      </c>
      <c r="M42" s="132" t="n">
        <v>5.6</v>
      </c>
      <c r="N42" s="133">
        <f>'Classified FTEs'!T35+'Classified FTEs'!U35+'Classified FTEs'!W35+'Classified FTEs'!X35+'Classified FTEs'!AB35+'Classified FTEs'!AD35+'Classified FTEs'!AE35</f>
        <v/>
      </c>
      <c r="O42" s="133">
        <f>SUM('instruction-districts'!C42:N42)+SUM('support-districts'!C42:N42)</f>
        <v/>
      </c>
      <c r="P42" s="97" t="n"/>
    </row>
    <row r="43">
      <c r="A43" s="130" t="n">
        <v>37</v>
      </c>
      <c r="B43" s="110" t="inlineStr">
        <is>
          <t>Ogden</t>
        </is>
      </c>
      <c r="C43" s="131" t="n">
        <v>10</v>
      </c>
      <c r="D43" s="132">
        <f>'Classified FTEs'!H30+'Classified FTEs'!K30</f>
        <v/>
      </c>
      <c r="E43" s="132">
        <f>'Classified FTEs'!I30+'Classified FTEs'!L30+'Classified FTEs'!M30+'Classified FTEs'!N30+'Classified FTEs'!O30</f>
        <v/>
      </c>
      <c r="F43" s="132" t="n">
        <v>27</v>
      </c>
      <c r="G43" s="132">
        <f>'Classified FTEs'!E30+'Classified FTEs'!F30+'Classified FTEs'!J30</f>
        <v/>
      </c>
      <c r="H43" s="132" t="n">
        <v>10</v>
      </c>
      <c r="I43" s="132" t="n">
        <v>2.95</v>
      </c>
      <c r="J43" s="132" t="n">
        <v>1</v>
      </c>
      <c r="K43" s="153" t="n">
        <v>0</v>
      </c>
      <c r="L43" s="132" t="n">
        <v>0</v>
      </c>
      <c r="M43" s="132" t="n">
        <v>0</v>
      </c>
      <c r="N43" s="133">
        <f>'Classified FTEs'!T30+'Classified FTEs'!U30+'Classified FTEs'!W30+'Classified FTEs'!X30+'Classified FTEs'!AB30+'Classified FTEs'!AD30+'Classified FTEs'!AE30</f>
        <v/>
      </c>
      <c r="O43" s="133">
        <f>SUM('instruction-districts'!C43:N43)+SUM('support-districts'!C43:N43)</f>
        <v/>
      </c>
      <c r="P43" s="97" t="n"/>
    </row>
    <row r="44">
      <c r="A44" s="130" t="n">
        <v>38</v>
      </c>
      <c r="B44" s="110" t="inlineStr">
        <is>
          <t>Provo</t>
        </is>
      </c>
      <c r="C44" s="131" t="n">
        <v>6</v>
      </c>
      <c r="D44" s="132">
        <f>'Classified FTEs'!H33+'Classified FTEs'!K33</f>
        <v/>
      </c>
      <c r="E44" s="132">
        <f>'Classified FTEs'!I33+'Classified FTEs'!L33+'Classified FTEs'!M33+'Classified FTEs'!N33+'Classified FTEs'!O33</f>
        <v/>
      </c>
      <c r="F44" s="132" t="n">
        <v>28.16</v>
      </c>
      <c r="G44" s="132">
        <f>'Classified FTEs'!E33+'Classified FTEs'!F33+'Classified FTEs'!J33</f>
        <v/>
      </c>
      <c r="H44" s="132" t="n">
        <v>13.5</v>
      </c>
      <c r="I44" s="132" t="n">
        <v>6.2</v>
      </c>
      <c r="J44" s="132" t="n">
        <v>3</v>
      </c>
      <c r="K44" s="153" t="n">
        <v>0.9399999999999999</v>
      </c>
      <c r="L44" s="132" t="n">
        <v>1</v>
      </c>
      <c r="M44" s="132" t="n">
        <v>0.33</v>
      </c>
      <c r="N44" s="133">
        <f>'Classified FTEs'!T33+'Classified FTEs'!U33+'Classified FTEs'!W33+'Classified FTEs'!X33+'Classified FTEs'!AB33+'Classified FTEs'!AD33+'Classified FTEs'!AE33</f>
        <v/>
      </c>
      <c r="O44" s="133">
        <f>SUM('instruction-districts'!C44:N44)+SUM('support-districts'!C44:N44)</f>
        <v/>
      </c>
      <c r="P44" s="97" t="n"/>
    </row>
    <row r="45">
      <c r="A45" s="130" t="n">
        <v>39</v>
      </c>
      <c r="B45" s="110" t="inlineStr">
        <is>
          <t>Logan</t>
        </is>
      </c>
      <c r="C45" s="131" t="n">
        <v>6</v>
      </c>
      <c r="D45" s="132">
        <f>'Classified FTEs'!H23+'Classified FTEs'!K23</f>
        <v/>
      </c>
      <c r="E45" s="132">
        <f>'Classified FTEs'!I23+'Classified FTEs'!L23+'Classified FTEs'!M23+'Classified FTEs'!N23+'Classified FTEs'!O23</f>
        <v/>
      </c>
      <c r="F45" s="132" t="n">
        <v>11.85</v>
      </c>
      <c r="G45" s="132">
        <f>'Classified FTEs'!E23+'Classified FTEs'!F23+'Classified FTEs'!J23</f>
        <v/>
      </c>
      <c r="H45" s="132" t="n">
        <v>8.6</v>
      </c>
      <c r="I45" s="132" t="n">
        <v>2</v>
      </c>
      <c r="J45" s="132" t="n">
        <v>0</v>
      </c>
      <c r="K45" s="153" t="n">
        <v>0</v>
      </c>
      <c r="L45" s="132" t="n">
        <v>1</v>
      </c>
      <c r="M45" s="132" t="n">
        <v>1</v>
      </c>
      <c r="N45" s="133">
        <f>'Classified FTEs'!T23+'Classified FTEs'!U23+'Classified FTEs'!W23+'Classified FTEs'!X23+'Classified FTEs'!AB23+'Classified FTEs'!AD23+'Classified FTEs'!AE23</f>
        <v/>
      </c>
      <c r="O45" s="133">
        <f>SUM('instruction-districts'!C45:N45)+SUM('support-districts'!C45:N45)</f>
        <v/>
      </c>
      <c r="P45" s="97" t="n"/>
    </row>
    <row r="46" ht="13.5" customHeight="1" s="68" thickBot="1">
      <c r="A46" s="130" t="n">
        <v>40</v>
      </c>
      <c r="B46" s="110" t="inlineStr">
        <is>
          <t>[Person_8]</t>
        </is>
      </c>
      <c r="C46" s="131" t="n">
        <v>3.5</v>
      </c>
      <c r="D46" s="132">
        <f>'Classified FTEs'!H26+'Classified FTEs'!K26</f>
        <v/>
      </c>
      <c r="E46" s="132">
        <f>'Classified FTEs'!I26+'Classified FTEs'!L26+'Classified FTEs'!M26+'Classified FTEs'!N26+'Classified FTEs'!O26</f>
        <v/>
      </c>
      <c r="F46" s="132" t="n">
        <v>14</v>
      </c>
      <c r="G46" s="132">
        <f>'Classified FTEs'!E26+'Classified FTEs'!F26+'Classified FTEs'!J26</f>
        <v/>
      </c>
      <c r="H46" s="132" t="n">
        <v>5.7</v>
      </c>
      <c r="I46" s="132" t="n">
        <v>1</v>
      </c>
      <c r="J46" s="132" t="n">
        <v>5.6</v>
      </c>
      <c r="K46" s="153" t="n">
        <v>0.4</v>
      </c>
      <c r="L46" s="132" t="n">
        <v>1</v>
      </c>
      <c r="M46" s="132" t="n">
        <v>2.25</v>
      </c>
      <c r="N46" s="133">
        <f>'Classified FTEs'!T26+'Classified FTEs'!U26+'Classified FTEs'!W26+'Classified FTEs'!X26+'Classified FTEs'!AB26+'Classified FTEs'!AD26+'Classified FTEs'!AE26</f>
        <v/>
      </c>
      <c r="O46" s="133">
        <f>SUM('instruction-districts'!C46:N46)+SUM('support-districts'!C46:N46)</f>
        <v/>
      </c>
      <c r="P46" s="97" t="n"/>
    </row>
    <row r="47" ht="13.5" customHeight="1" s="68" thickBot="1">
      <c r="B47" s="116" t="inlineStr">
        <is>
          <t>DISTRICT TOTAL</t>
        </is>
      </c>
      <c r="C47" s="147">
        <f>SUM(C7:C46)</f>
        <v/>
      </c>
      <c r="D47" s="148">
        <f>SUM(D7:D46)</f>
        <v/>
      </c>
      <c r="E47" s="148">
        <f>SUM(E7:E46)</f>
        <v/>
      </c>
      <c r="F47" s="148">
        <f>SUM(F7:F46)</f>
        <v/>
      </c>
      <c r="G47" s="148">
        <f>SUM(G7:G46)</f>
        <v/>
      </c>
      <c r="H47" s="148">
        <f>SUM(H7:H46)</f>
        <v/>
      </c>
      <c r="I47" s="148">
        <f>SUM(I7:I46)</f>
        <v/>
      </c>
      <c r="J47" s="148">
        <f>SUM(J7:J46)</f>
        <v/>
      </c>
      <c r="K47" s="148">
        <f>SUM(K7:K46)</f>
        <v/>
      </c>
      <c r="L47" s="148">
        <f>SUM(L7:L46)</f>
        <v/>
      </c>
      <c r="M47" s="148">
        <f>SUM(M7:M46)</f>
        <v/>
      </c>
      <c r="N47" s="149">
        <f>SUM(N7:N46)</f>
        <v/>
      </c>
      <c r="O47" s="149">
        <f>SUM(O7:O46)</f>
        <v/>
      </c>
      <c r="P47" s="97" t="n"/>
    </row>
    <row r="48" ht="13.5" customHeight="1" s="68" thickBot="1">
      <c r="B48" s="116" t="inlineStr">
        <is>
          <t>CHARTER TOTAL</t>
        </is>
      </c>
      <c r="C48" s="147" t="n">
        <v>10</v>
      </c>
      <c r="D48" s="148" t="n">
        <v>45.79</v>
      </c>
      <c r="E48" s="148" t="n">
        <v>39.16</v>
      </c>
      <c r="F48" s="148" t="n">
        <v>60.13500000000001</v>
      </c>
      <c r="G48" s="148" t="n">
        <v>108.76</v>
      </c>
      <c r="H48" s="148" t="n">
        <v>4.536</v>
      </c>
      <c r="I48" s="148" t="n">
        <v>0</v>
      </c>
      <c r="J48" s="148" t="n">
        <v>1.04</v>
      </c>
      <c r="K48" s="148" t="n">
        <v>0</v>
      </c>
      <c r="L48" s="148" t="n">
        <v>14.68</v>
      </c>
      <c r="M48" s="148" t="n">
        <v>5.53</v>
      </c>
      <c r="N48" s="149" t="n">
        <v>101.9</v>
      </c>
      <c r="O48" s="149" t="n">
        <v>1955.925</v>
      </c>
    </row>
    <row r="49" ht="13.5" customHeight="1" s="68" thickBot="1">
      <c r="B49" s="116" t="inlineStr">
        <is>
          <t>GRAND TOTAL</t>
        </is>
      </c>
      <c r="C49" s="154">
        <f>C47+C48</f>
        <v/>
      </c>
      <c r="D49" s="155">
        <f>D47+D48</f>
        <v/>
      </c>
      <c r="E49" s="155">
        <f>E47+E48</f>
        <v/>
      </c>
      <c r="F49" s="155">
        <f>F47+F48</f>
        <v/>
      </c>
      <c r="G49" s="155">
        <f>G47+G48</f>
        <v/>
      </c>
      <c r="H49" s="155">
        <f>H47+H48</f>
        <v/>
      </c>
      <c r="I49" s="155">
        <f>I47+I48</f>
        <v/>
      </c>
      <c r="J49" s="155">
        <f>J47+J48</f>
        <v/>
      </c>
      <c r="K49" s="155">
        <f>K47+K48</f>
        <v/>
      </c>
      <c r="L49" s="155">
        <f>L47+L48</f>
        <v/>
      </c>
      <c r="M49" s="155">
        <f>M47+M48</f>
        <v/>
      </c>
      <c r="N49" s="156">
        <f>N47+N48</f>
        <v/>
      </c>
      <c r="O49" s="156">
        <f>O47+O48</f>
        <v/>
      </c>
    </row>
    <row r="50">
      <c r="C50" s="157" t="n"/>
      <c r="D50" s="157" t="n"/>
      <c r="E50" s="157" t="n"/>
      <c r="F50" s="157" t="n"/>
      <c r="G50" s="157" t="n"/>
      <c r="H50" s="157" t="n"/>
      <c r="I50" s="157" t="n"/>
      <c r="J50" s="157" t="n"/>
      <c r="K50" s="157" t="n"/>
      <c r="L50" s="157" t="n"/>
      <c r="M50" s="157" t="n"/>
      <c r="N50" s="157" t="n"/>
      <c r="O50" s="157" t="n"/>
    </row>
    <row r="51">
      <c r="C51" s="157" t="n"/>
      <c r="D51" s="157" t="n"/>
      <c r="E51" s="157" t="n"/>
      <c r="F51" s="157" t="n"/>
      <c r="G51" s="157" t="n"/>
      <c r="H51" s="157" t="n"/>
      <c r="I51" s="157" t="n"/>
      <c r="J51" s="157" t="n"/>
      <c r="K51" s="157" t="n"/>
      <c r="L51" s="157" t="n"/>
      <c r="M51" s="157" t="n"/>
      <c r="N51" s="157" t="n"/>
      <c r="O51" s="157" t="n"/>
    </row>
    <row r="52">
      <c r="C52" s="157" t="n"/>
      <c r="D52" s="157" t="n"/>
      <c r="E52" s="157" t="n"/>
      <c r="F52" s="157" t="n"/>
      <c r="G52" s="157" t="n"/>
      <c r="H52" s="157" t="n"/>
      <c r="I52" s="157" t="n"/>
      <c r="J52" s="157" t="n"/>
      <c r="K52" s="157" t="n"/>
      <c r="L52" s="157" t="n"/>
      <c r="M52" s="157" t="n"/>
      <c r="N52" s="157" t="n"/>
      <c r="O52" s="157" t="n"/>
    </row>
    <row r="53">
      <c r="C53" s="157" t="n"/>
      <c r="D53" s="157" t="n"/>
      <c r="E53" s="157" t="n"/>
      <c r="F53" s="157" t="n"/>
      <c r="G53" s="157" t="n"/>
      <c r="H53" s="157" t="n"/>
      <c r="I53" s="157" t="n"/>
      <c r="J53" s="157" t="n"/>
      <c r="K53" s="157" t="n"/>
      <c r="L53" s="157" t="n"/>
      <c r="M53" s="157" t="n"/>
      <c r="N53" s="157" t="n"/>
      <c r="O53" s="157" t="n"/>
    </row>
    <row r="54">
      <c r="C54" s="157" t="n"/>
      <c r="D54" s="157" t="n"/>
      <c r="E54" s="157" t="n"/>
      <c r="F54" s="157" t="n"/>
      <c r="G54" s="157" t="n"/>
      <c r="H54" s="157" t="n"/>
      <c r="I54" s="157" t="n"/>
      <c r="J54" s="157" t="n"/>
      <c r="K54" s="157" t="n"/>
      <c r="L54" s="157" t="n"/>
      <c r="M54" s="157" t="n"/>
      <c r="N54" s="157" t="n"/>
      <c r="O54" s="157" t="n"/>
    </row>
    <row r="55">
      <c r="C55" s="157" t="n"/>
      <c r="D55" s="157" t="n"/>
      <c r="E55" s="157" t="n"/>
      <c r="F55" s="157" t="n"/>
      <c r="G55" s="157" t="n"/>
      <c r="H55" s="157" t="n"/>
      <c r="I55" s="157" t="n"/>
      <c r="J55" s="157" t="n"/>
      <c r="K55" s="157" t="n"/>
      <c r="L55" s="157" t="n"/>
      <c r="M55" s="157" t="n"/>
      <c r="N55" s="157" t="n"/>
      <c r="O55" s="157" t="n"/>
    </row>
    <row r="56">
      <c r="C56" s="157" t="n"/>
      <c r="D56" s="157" t="n"/>
      <c r="E56" s="157" t="n"/>
      <c r="F56" s="157" t="n"/>
      <c r="G56" s="157" t="n"/>
      <c r="H56" s="157" t="n"/>
      <c r="I56" s="157" t="n"/>
      <c r="J56" s="157" t="n"/>
      <c r="K56" s="157" t="n"/>
      <c r="L56" s="157" t="n"/>
      <c r="M56" s="157" t="n"/>
      <c r="N56" s="157" t="n"/>
      <c r="O56" s="157" t="n"/>
    </row>
    <row r="57">
      <c r="C57" s="157" t="n"/>
      <c r="D57" s="157" t="n"/>
      <c r="E57" s="157" t="n"/>
      <c r="F57" s="157" t="n"/>
      <c r="G57" s="157" t="n"/>
      <c r="H57" s="157" t="n"/>
      <c r="I57" s="157" t="n"/>
      <c r="J57" s="157" t="n"/>
      <c r="K57" s="157" t="n"/>
      <c r="L57" s="157" t="n"/>
      <c r="M57" s="157" t="n"/>
      <c r="N57" s="157" t="n"/>
      <c r="O57" s="157" t="n"/>
    </row>
    <row r="58">
      <c r="C58" s="157" t="n"/>
      <c r="D58" s="157" t="n"/>
      <c r="E58" s="157" t="n"/>
      <c r="F58" s="157" t="n"/>
      <c r="G58" s="157" t="n"/>
      <c r="H58" s="157" t="n"/>
      <c r="I58" s="157" t="n"/>
      <c r="J58" s="157" t="n"/>
      <c r="K58" s="157" t="n"/>
      <c r="L58" s="157" t="n"/>
      <c r="M58" s="157" t="n"/>
      <c r="N58" s="157" t="n"/>
      <c r="O58" s="157" t="n"/>
    </row>
    <row r="59">
      <c r="C59" s="157" t="n"/>
      <c r="D59" s="157" t="n"/>
      <c r="E59" s="157" t="n"/>
      <c r="F59" s="157" t="n"/>
      <c r="G59" s="157" t="n"/>
      <c r="H59" s="157" t="n"/>
      <c r="I59" s="157" t="n"/>
      <c r="J59" s="157" t="n"/>
      <c r="K59" s="157" t="n"/>
      <c r="L59" s="157" t="n"/>
      <c r="M59" s="157" t="n"/>
      <c r="N59" s="157" t="n"/>
      <c r="O59" s="157" t="n"/>
    </row>
    <row r="60">
      <c r="C60" s="157" t="n"/>
      <c r="D60" s="157" t="n"/>
      <c r="E60" s="157" t="n"/>
      <c r="F60" s="157" t="n"/>
      <c r="G60" s="157" t="n"/>
      <c r="H60" s="157" t="n"/>
      <c r="I60" s="157" t="n"/>
      <c r="J60" s="157" t="n"/>
      <c r="K60" s="157" t="n"/>
      <c r="L60" s="157" t="n"/>
      <c r="M60" s="157" t="n"/>
      <c r="N60" s="157" t="n"/>
      <c r="O60" s="157" t="n"/>
    </row>
    <row r="61">
      <c r="C61" s="157" t="n"/>
      <c r="D61" s="157" t="n"/>
      <c r="E61" s="157" t="n"/>
      <c r="F61" s="157" t="n"/>
      <c r="G61" s="157" t="n"/>
      <c r="H61" s="157" t="n"/>
      <c r="I61" s="157" t="n"/>
      <c r="J61" s="157" t="n"/>
      <c r="K61" s="157" t="n"/>
      <c r="L61" s="157" t="n"/>
      <c r="M61" s="157" t="n"/>
      <c r="N61" s="157" t="n"/>
      <c r="O61" s="157" t="n"/>
    </row>
    <row r="62">
      <c r="C62" s="157" t="n"/>
      <c r="D62" s="157" t="n"/>
      <c r="E62" s="157" t="n"/>
      <c r="F62" s="157" t="n"/>
      <c r="G62" s="157" t="n"/>
      <c r="H62" s="157" t="n"/>
      <c r="I62" s="157" t="n"/>
      <c r="J62" s="157" t="n"/>
      <c r="K62" s="157" t="n"/>
      <c r="L62" s="157" t="n"/>
      <c r="M62" s="157" t="n"/>
      <c r="N62" s="157" t="n"/>
      <c r="O62" s="157" t="n"/>
    </row>
    <row r="63">
      <c r="C63" s="157" t="n"/>
      <c r="D63" s="157" t="n"/>
      <c r="E63" s="157" t="n"/>
      <c r="F63" s="157" t="n"/>
      <c r="G63" s="157" t="n"/>
      <c r="H63" s="157" t="n"/>
      <c r="I63" s="157" t="n"/>
      <c r="J63" s="157" t="n"/>
      <c r="K63" s="157" t="n"/>
      <c r="L63" s="157" t="n"/>
      <c r="M63" s="157" t="n"/>
      <c r="N63" s="157" t="n"/>
      <c r="O63" s="157" t="n"/>
    </row>
    <row r="64">
      <c r="C64" s="157" t="n"/>
      <c r="D64" s="157" t="n"/>
      <c r="E64" s="157" t="n"/>
      <c r="F64" s="157" t="n"/>
      <c r="G64" s="157" t="n"/>
      <c r="H64" s="157" t="n"/>
      <c r="I64" s="157" t="n"/>
      <c r="J64" s="157" t="n"/>
      <c r="K64" s="157" t="n"/>
      <c r="L64" s="157" t="n"/>
      <c r="M64" s="157" t="n"/>
      <c r="N64" s="157" t="n"/>
      <c r="O64" s="157" t="n"/>
    </row>
    <row r="65">
      <c r="C65" s="157" t="n"/>
      <c r="D65" s="157" t="n"/>
      <c r="E65" s="157" t="n"/>
      <c r="F65" s="157" t="n"/>
      <c r="G65" s="157" t="n"/>
      <c r="H65" s="157" t="n"/>
      <c r="I65" s="157" t="n"/>
      <c r="J65" s="157" t="n"/>
      <c r="K65" s="157" t="n"/>
      <c r="L65" s="157" t="n"/>
      <c r="M65" s="157" t="n"/>
      <c r="N65" s="157" t="n"/>
      <c r="O65" s="157" t="n"/>
    </row>
  </sheetData>
  <mergeCells count="9">
    <mergeCell ref="O1:O5"/>
    <mergeCell ref="C2:D4"/>
    <mergeCell ref="C1:N1"/>
    <mergeCell ref="H2:M3"/>
    <mergeCell ref="F2:F4"/>
    <mergeCell ref="G2:G4"/>
    <mergeCell ref="N2:N4"/>
    <mergeCell ref="B1:B5"/>
    <mergeCell ref="E2:E4"/>
  </mergeCells>
  <printOptions horizontalCentered="1"/>
  <pageMargins left="0.7" right="0.7" top="1.5" bottom="1" header="0.8" footer="0.55"/>
  <pageSetup orientation="landscape" scale="58"/>
  <headerFooter>
    <oddHeader>&amp;L&amp;8 STATUS:  Final&amp;C&amp;"-,Bold"&amp;11 Licensed and Classified Personnel_x000a_FY 2008&amp;R&amp;8 CURRENT AS OF:  October, 2008</oddHeader>
    <oddFooter>&amp;L&amp;8 COMPILED BY:  USOE/Finance and Statistics/Emily Eyre_x000a_DATA SOURCE:  CACTUS Database June 30, 2008_x000a_Year-End Web Survey FY 2008&amp;R&amp;8 LOCATION:  &amp;Z&amp;F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Q75"/>
  <sheetViews>
    <sheetView workbookViewId="0">
      <selection activeCell="B1" sqref="B1:B5"/>
    </sheetView>
  </sheetViews>
  <sheetFormatPr baseColWidth="8" defaultRowHeight="12.75"/>
  <cols>
    <col width="4.140625" customWidth="1" style="159" min="1" max="1"/>
    <col width="31.28515625" customWidth="1" style="159" min="2" max="2"/>
    <col width="12.28515625" customWidth="1" style="159" min="3" max="4"/>
    <col width="14.140625" customWidth="1" style="159" min="5" max="5"/>
    <col width="14.28515625" customWidth="1" style="159" min="6" max="6"/>
    <col width="15.7109375" customWidth="1" style="159" min="7" max="7"/>
    <col width="13" customWidth="1" style="159" min="8" max="8"/>
    <col width="13.28515625" customWidth="1" style="159" min="9" max="10"/>
    <col width="14.42578125" customWidth="1" style="159" min="11" max="11"/>
    <col width="15" customWidth="1" style="159" min="12" max="12"/>
    <col width="13.28515625" customWidth="1" style="159" min="13" max="13"/>
    <col width="13.7109375" customWidth="1" style="159" min="14" max="14"/>
    <col width="18.140625" customWidth="1" style="159" min="15" max="15"/>
    <col width="9.7109375" bestFit="1" customWidth="1" style="159" min="16" max="16"/>
    <col width="9.140625" customWidth="1" style="159" min="17" max="16384"/>
  </cols>
  <sheetData>
    <row r="1" ht="18" customHeight="1" s="68" thickBot="1">
      <c r="B1" s="200" t="inlineStr">
        <is>
          <t>Local Education Agencies</t>
        </is>
      </c>
      <c r="C1" s="170" t="inlineStr">
        <is>
          <t>SUPPORT</t>
        </is>
      </c>
      <c r="D1" s="215" t="n"/>
      <c r="E1" s="215" t="n"/>
      <c r="F1" s="215" t="n"/>
      <c r="G1" s="215" t="n"/>
      <c r="H1" s="215" t="n"/>
      <c r="I1" s="215" t="n"/>
      <c r="J1" s="215" t="n"/>
      <c r="K1" s="215" t="n"/>
      <c r="L1" s="215" t="n"/>
      <c r="M1" s="215" t="n"/>
      <c r="N1" s="216" t="n"/>
      <c r="O1" s="170" t="inlineStr">
        <is>
          <t>TOTAL FTEs</t>
        </is>
      </c>
      <c r="P1" s="95" t="n"/>
    </row>
    <row r="2">
      <c r="B2" s="6" t="n"/>
      <c r="C2" s="105" t="inlineStr">
        <is>
          <t>LEA Administrators</t>
        </is>
      </c>
      <c r="D2" s="239" t="n"/>
      <c r="E2" s="127" t="inlineStr">
        <is>
          <t>[Person_19] Staff</t>
        </is>
      </c>
      <c r="F2" s="127" t="inlineStr">
        <is>
          <t>School Administrators</t>
        </is>
      </c>
      <c r="G2" s="127" t="inlineStr">
        <is>
          <t>School Administrative Support Staff</t>
        </is>
      </c>
      <c r="H2" s="236" t="inlineStr">
        <is>
          <t>Student Support Services Staff</t>
        </is>
      </c>
      <c r="I2" s="67" t="n"/>
      <c r="J2" s="67" t="n"/>
      <c r="K2" s="67" t="n"/>
      <c r="L2" s="67" t="n"/>
      <c r="M2" s="239" t="n"/>
      <c r="N2" s="127" t="inlineStr">
        <is>
          <t>Other Support Staff</t>
        </is>
      </c>
      <c r="O2" s="237" t="n"/>
      <c r="P2" s="95" t="n"/>
    </row>
    <row r="3" ht="13.5" customHeight="1" s="68" thickBot="1">
      <c r="B3" s="6" t="n"/>
      <c r="D3" s="237" t="n"/>
      <c r="E3" s="6" t="n"/>
      <c r="F3" s="6" t="n"/>
      <c r="G3" s="6" t="n"/>
      <c r="H3" s="62" t="n"/>
      <c r="I3" s="240" t="n"/>
      <c r="J3" s="240" t="n"/>
      <c r="K3" s="240" t="n"/>
      <c r="L3" s="240" t="n"/>
      <c r="M3" s="238" t="n"/>
      <c r="N3" s="6" t="n"/>
      <c r="O3" s="237" t="n"/>
      <c r="P3" s="95" t="n"/>
    </row>
    <row r="4" ht="54" customHeight="1" s="68" thickBot="1">
      <c r="B4" s="6" t="n"/>
      <c r="C4" s="240" t="n"/>
      <c r="D4" s="238" t="n"/>
      <c r="E4" s="25" t="n"/>
      <c r="F4" s="25" t="n"/>
      <c r="G4" s="25" t="n"/>
      <c r="H4" s="127" t="inlineStr">
        <is>
          <t>Audiologists / Speech Language Pathologists</t>
        </is>
      </c>
      <c r="I4" s="127" t="inlineStr">
        <is>
          <t>Psychologists</t>
        </is>
      </c>
      <c r="J4" s="127" t="inlineStr">
        <is>
          <t>Social Workers</t>
        </is>
      </c>
      <c r="K4" s="127" t="inlineStr">
        <is>
          <t>Student Transportation Supervisors</t>
        </is>
      </c>
      <c r="L4" s="125" t="inlineStr">
        <is>
          <t>School Food Services Supervisors</t>
        </is>
      </c>
      <c r="M4" s="175" t="inlineStr">
        <is>
          <t>School Nurses</t>
        </is>
      </c>
      <c r="N4" s="25" t="n"/>
      <c r="O4" s="237" t="n"/>
      <c r="P4" s="95" t="n"/>
    </row>
    <row r="5" ht="44.25" customHeight="1" s="68" thickBot="1">
      <c r="B5" s="6" t="n"/>
      <c r="C5" s="105" t="inlineStr">
        <is>
          <t>CACTUS Database</t>
        </is>
      </c>
      <c r="D5" s="127" t="inlineStr">
        <is>
          <t>Classified Personnel Report</t>
        </is>
      </c>
      <c r="E5" s="127" t="inlineStr">
        <is>
          <t>Classified Personnel Report</t>
        </is>
      </c>
      <c r="F5" s="127" t="inlineStr">
        <is>
          <t>CACTUS Database</t>
        </is>
      </c>
      <c r="G5" s="127" t="inlineStr">
        <is>
          <t>Classified Personnel Report</t>
        </is>
      </c>
      <c r="H5" s="127" t="inlineStr">
        <is>
          <t>CACTUS Database</t>
        </is>
      </c>
      <c r="I5" s="127" t="inlineStr">
        <is>
          <t>CACTUS Database</t>
        </is>
      </c>
      <c r="J5" s="127" t="inlineStr">
        <is>
          <t>CACTUS Database</t>
        </is>
      </c>
      <c r="K5" s="127" t="inlineStr">
        <is>
          <t>Classified Personnel Report</t>
        </is>
      </c>
      <c r="L5" s="127" t="inlineStr">
        <is>
          <t>Classified Personnel Report</t>
        </is>
      </c>
      <c r="M5" s="127" t="inlineStr">
        <is>
          <t>Classified Personnel Report</t>
        </is>
      </c>
      <c r="N5" s="127" t="inlineStr">
        <is>
          <t>Classified Personnel Report</t>
        </is>
      </c>
      <c r="O5" s="238" t="n"/>
      <c r="P5" s="95" t="n"/>
    </row>
    <row r="6" ht="17.25" customHeight="1" s="68">
      <c r="A6" s="159" t="n"/>
      <c r="B6" s="163" t="inlineStr">
        <is>
          <t>CHARTER SCHOOL</t>
        </is>
      </c>
      <c r="C6" s="128" t="n"/>
      <c r="D6" s="128" t="n"/>
      <c r="E6" s="128" t="n"/>
      <c r="F6" s="128" t="n"/>
      <c r="G6" s="128" t="n"/>
      <c r="H6" s="128" t="n"/>
      <c r="I6" s="128" t="n"/>
      <c r="J6" s="128" t="n"/>
      <c r="K6" s="128" t="n"/>
      <c r="L6" s="128" t="n"/>
      <c r="M6" s="128" t="n"/>
      <c r="N6" s="177" t="n"/>
      <c r="O6" s="187" t="n"/>
      <c r="P6" s="95" t="n"/>
    </row>
    <row r="7">
      <c r="A7" s="160" t="inlineStr">
        <is>
          <t>8B</t>
        </is>
      </c>
      <c r="B7" s="98" t="inlineStr">
        <is>
          <t>American Leadership Academy</t>
        </is>
      </c>
      <c r="C7" s="132" t="n">
        <v>0</v>
      </c>
      <c r="D7" s="132">
        <f>'Classified FTEs'!H49+'Classified FTEs'!K49</f>
        <v/>
      </c>
      <c r="E7" s="132">
        <f>'Classified FTEs'!I49+'Classified FTEs'!L49+'Classified FTEs'!M49+'Classified FTEs'!N49+'Classified FTEs'!O49</f>
        <v/>
      </c>
      <c r="F7" s="132" t="n">
        <v>2.25</v>
      </c>
      <c r="G7" s="132">
        <f>'Classified FTEs'!E49+'Classified FTEs'!F49+'Classified FTEs'!J49</f>
        <v/>
      </c>
      <c r="H7" s="132" t="n">
        <v>0</v>
      </c>
      <c r="I7" s="132" t="n">
        <v>0</v>
      </c>
      <c r="J7" s="132" t="n">
        <v>0</v>
      </c>
      <c r="K7" s="132" t="n">
        <v>0</v>
      </c>
      <c r="L7" s="132" t="n">
        <v>1</v>
      </c>
      <c r="M7" s="132" t="n">
        <v>0.1</v>
      </c>
      <c r="N7" s="133">
        <f>'Classified FTEs'!T49+'Classified FTEs'!U49+'Classified FTEs'!W49+'Classified FTEs'!X49+'Classified FTEs'!AB49+'Classified FTEs'!AD49+'Classified FTEs'!AE49</f>
        <v/>
      </c>
      <c r="O7" s="133">
        <f>SUM('instruction-charters'!C7:N7)+SUM('support-charters'!C7:N7)</f>
        <v/>
      </c>
      <c r="P7" s="97" t="n"/>
      <c r="Q7" s="97" t="n"/>
    </row>
    <row r="8">
      <c r="A8" s="160" t="n">
        <v>74</v>
      </c>
      <c r="B8" s="100" t="inlineStr">
        <is>
          <t>American Preparatory Academy</t>
        </is>
      </c>
      <c r="C8" s="132" t="n">
        <v>0.3</v>
      </c>
      <c r="D8" s="132">
        <f>'Classified FTEs'!H50+'Classified FTEs'!K50</f>
        <v/>
      </c>
      <c r="E8" s="132">
        <f>'Classified FTEs'!I50+'Classified FTEs'!L50+'Classified FTEs'!M50+'Classified FTEs'!N50+'Classified FTEs'!O50</f>
        <v/>
      </c>
      <c r="F8" s="132" t="n">
        <v>1.3</v>
      </c>
      <c r="G8" s="132">
        <f>'Classified FTEs'!E50+'Classified FTEs'!F50+'Classified FTEs'!J50</f>
        <v/>
      </c>
      <c r="H8" s="132" t="n">
        <v>0</v>
      </c>
      <c r="I8" s="132" t="n">
        <v>0</v>
      </c>
      <c r="J8" s="132" t="n">
        <v>0</v>
      </c>
      <c r="K8" s="132" t="n">
        <v>0</v>
      </c>
      <c r="L8" s="132" t="n">
        <v>0</v>
      </c>
      <c r="M8" s="132" t="n">
        <v>0.25</v>
      </c>
      <c r="N8" s="133">
        <f>'Classified FTEs'!T50+'Classified FTEs'!U50+'Classified FTEs'!W50+'Classified FTEs'!X50+'Classified FTEs'!AB50+'Classified FTEs'!AD50+'Classified FTEs'!AE50</f>
        <v/>
      </c>
      <c r="O8" s="133">
        <f>SUM('instruction-charters'!C8:N8)+SUM('support-charters'!C8:N8)</f>
        <v/>
      </c>
      <c r="P8" s="97" t="n"/>
      <c r="Q8" s="97" t="n"/>
    </row>
    <row r="9">
      <c r="A9" s="160" t="n">
        <v>83</v>
      </c>
      <c r="B9" s="100" t="inlineStr">
        <is>
          <t>AMES</t>
        </is>
      </c>
      <c r="C9" s="132" t="n">
        <v>0</v>
      </c>
      <c r="D9" s="132">
        <f>'Classified FTEs'!H51+'Classified FTEs'!K51</f>
        <v/>
      </c>
      <c r="E9" s="132">
        <f>'Classified FTEs'!I51+'Classified FTEs'!L51+'Classified FTEs'!M51+'Classified FTEs'!N51+'Classified FTEs'!O51</f>
        <v/>
      </c>
      <c r="F9" s="132" t="n">
        <v>2</v>
      </c>
      <c r="G9" s="132">
        <f>'Classified FTEs'!E51+'Classified FTEs'!F51+'Classified FTEs'!J51</f>
        <v/>
      </c>
      <c r="H9" s="132" t="n">
        <v>0</v>
      </c>
      <c r="I9" s="132" t="n">
        <v>0</v>
      </c>
      <c r="J9" s="132" t="n">
        <v>0</v>
      </c>
      <c r="K9" s="132" t="n">
        <v>0</v>
      </c>
      <c r="L9" s="132" t="n">
        <v>0</v>
      </c>
      <c r="M9" s="132" t="n">
        <v>0</v>
      </c>
      <c r="N9" s="133">
        <f>'Classified FTEs'!T51+'Classified FTEs'!U51+'Classified FTEs'!W51+'Classified FTEs'!X51+'Classified FTEs'!AB51+'Classified FTEs'!AD51+'Classified FTEs'!AE51</f>
        <v/>
      </c>
      <c r="O9" s="133">
        <f>SUM('instruction-charters'!C9:N9)+SUM('support-charters'!C9:N9)</f>
        <v/>
      </c>
      <c r="P9" s="97" t="n"/>
      <c r="Q9" s="97" t="n"/>
    </row>
    <row r="10">
      <c r="A10" s="160" t="inlineStr">
        <is>
          <t>3B</t>
        </is>
      </c>
      <c r="B10" s="100" t="inlineStr">
        <is>
          <t>BSTA</t>
        </is>
      </c>
      <c r="C10" s="132" t="n">
        <v>1</v>
      </c>
      <c r="D10" s="132">
        <f>'Classified FTEs'!H52+'Classified FTEs'!K52</f>
        <v/>
      </c>
      <c r="E10" s="132">
        <f>'Classified FTEs'!I52+'Classified FTEs'!L52+'Classified FTEs'!M52+'Classified FTEs'!N52+'Classified FTEs'!O52</f>
        <v/>
      </c>
      <c r="F10" s="132" t="n">
        <v>0</v>
      </c>
      <c r="G10" s="132">
        <f>'Classified FTEs'!E52+'Classified FTEs'!F52+'Classified FTEs'!J52</f>
        <v/>
      </c>
      <c r="H10" s="132" t="n">
        <v>0</v>
      </c>
      <c r="I10" s="132" t="n">
        <v>0</v>
      </c>
      <c r="J10" s="132" t="n">
        <v>0</v>
      </c>
      <c r="K10" s="132" t="n">
        <v>0</v>
      </c>
      <c r="L10" s="132" t="n">
        <v>0</v>
      </c>
      <c r="M10" s="132" t="n">
        <v>0</v>
      </c>
      <c r="N10" s="133">
        <f>'Classified FTEs'!T52+'Classified FTEs'!U52+'Classified FTEs'!W52+'Classified FTEs'!X52+'Classified FTEs'!AB52+'Classified FTEs'!AD52+'Classified FTEs'!AE52</f>
        <v/>
      </c>
      <c r="O10" s="133">
        <f>SUM('instruction-charters'!C10:N10)+SUM('support-charters'!C10:N10)</f>
        <v/>
      </c>
      <c r="P10" s="97" t="n"/>
      <c r="Q10" s="97" t="n"/>
    </row>
    <row r="11">
      <c r="A11" s="160" t="inlineStr">
        <is>
          <t>9D</t>
        </is>
      </c>
      <c r="B11" s="100" t="inlineStr">
        <is>
          <t>Canyon Rim Academy</t>
        </is>
      </c>
      <c r="C11" s="132" t="n">
        <v>0</v>
      </c>
      <c r="D11" s="132">
        <f>'Classified FTEs'!H53+'Classified FTEs'!K53</f>
        <v/>
      </c>
      <c r="E11" s="132">
        <f>'Classified FTEs'!I53+'Classified FTEs'!L53+'Classified FTEs'!M53+'Classified FTEs'!N53+'Classified FTEs'!O53</f>
        <v/>
      </c>
      <c r="F11" s="132" t="n">
        <v>1</v>
      </c>
      <c r="G11" s="132">
        <f>'Classified FTEs'!E53+'Classified FTEs'!F53+'Classified FTEs'!J53</f>
        <v/>
      </c>
      <c r="H11" s="132" t="n">
        <v>0</v>
      </c>
      <c r="I11" s="132" t="n">
        <v>0</v>
      </c>
      <c r="J11" s="132" t="n">
        <v>0</v>
      </c>
      <c r="K11" s="132" t="n">
        <v>0</v>
      </c>
      <c r="L11" s="132" t="n">
        <v>0.72</v>
      </c>
      <c r="M11" s="132" t="n">
        <v>0</v>
      </c>
      <c r="N11" s="133">
        <f>'Classified FTEs'!T53+'Classified FTEs'!U53+'Classified FTEs'!W53+'Classified FTEs'!X53+'Classified FTEs'!AB53+'Classified FTEs'!AD53+'Classified FTEs'!AE53</f>
        <v/>
      </c>
      <c r="O11" s="133">
        <f>SUM('instruction-charters'!C11:N11)+SUM('support-charters'!C11:N11)</f>
        <v/>
      </c>
      <c r="P11" s="97" t="n"/>
      <c r="Q11" s="97" t="n"/>
    </row>
    <row r="12">
      <c r="A12" s="160" t="n">
        <v>84</v>
      </c>
      <c r="B12" s="100" t="inlineStr">
        <is>
          <t>CBA Center</t>
        </is>
      </c>
      <c r="C12" s="137" t="n">
        <v>0</v>
      </c>
      <c r="D12" s="137">
        <f>'Classified FTEs'!H54+'Classified FTEs'!K54</f>
        <v/>
      </c>
      <c r="E12" s="137">
        <f>'Classified FTEs'!I54+'Classified FTEs'!L54+'Classified FTEs'!M54+'Classified FTEs'!N54+'Classified FTEs'!O54</f>
        <v/>
      </c>
      <c r="F12" s="137" t="n">
        <v>0.5</v>
      </c>
      <c r="G12" s="137">
        <f>'Classified FTEs'!E54+'Classified FTEs'!F54+'Classified FTEs'!J54</f>
        <v/>
      </c>
      <c r="H12" s="137" t="n">
        <v>0</v>
      </c>
      <c r="I12" s="137" t="n">
        <v>0</v>
      </c>
      <c r="J12" s="137" t="n">
        <v>0</v>
      </c>
      <c r="K12" s="137" t="n">
        <v>0</v>
      </c>
      <c r="L12" s="137" t="n">
        <v>0</v>
      </c>
      <c r="M12" s="137" t="n">
        <v>0</v>
      </c>
      <c r="N12" s="138">
        <f>'Classified FTEs'!T54+'Classified FTEs'!U54+'Classified FTEs'!W54+'Classified FTEs'!X54+'Classified FTEs'!AB54+'Classified FTEs'!AD54+'Classified FTEs'!AE54</f>
        <v/>
      </c>
      <c r="O12" s="138">
        <f>SUM('instruction-charters'!C12:N12)+SUM('support-charters'!C12:N12)</f>
        <v/>
      </c>
      <c r="P12" s="97" t="n"/>
      <c r="Q12" s="97" t="n"/>
    </row>
    <row r="13">
      <c r="A13" s="160" t="inlineStr">
        <is>
          <t>2D</t>
        </is>
      </c>
      <c r="B13" s="100" t="inlineStr">
        <is>
          <t>[Person_9]</t>
        </is>
      </c>
      <c r="C13" s="132" t="n">
        <v>0</v>
      </c>
      <c r="D13" s="132">
        <f>'Classified FTEs'!H55+'Classified FTEs'!K55</f>
        <v/>
      </c>
      <c r="E13" s="132">
        <f>'Classified FTEs'!I55+'Classified FTEs'!L55+'Classified FTEs'!M55+'Classified FTEs'!N55+'Classified FTEs'!O55</f>
        <v/>
      </c>
      <c r="F13" s="132" t="n">
        <v>1.111</v>
      </c>
      <c r="G13" s="132">
        <f>'Classified FTEs'!E55+'Classified FTEs'!F55+'Classified FTEs'!J55</f>
        <v/>
      </c>
      <c r="H13" s="132" t="n">
        <v>0</v>
      </c>
      <c r="I13" s="132" t="n">
        <v>0</v>
      </c>
      <c r="J13" s="132" t="n">
        <v>0</v>
      </c>
      <c r="K13" s="132" t="n">
        <v>0</v>
      </c>
      <c r="L13" s="132" t="n">
        <v>1</v>
      </c>
      <c r="M13" s="132" t="n">
        <v>0</v>
      </c>
      <c r="N13" s="133">
        <f>'Classified FTEs'!T55+'Classified FTEs'!U55+'Classified FTEs'!W55+'Classified FTEs'!X55+'Classified FTEs'!AB55+'Classified FTEs'!AD55+'Classified FTEs'!AE55</f>
        <v/>
      </c>
      <c r="O13" s="133">
        <f>SUM('instruction-charters'!C13:N13)+SUM('support-charters'!C13:N13)</f>
        <v/>
      </c>
      <c r="P13" s="97" t="n"/>
      <c r="Q13" s="97" t="n"/>
    </row>
    <row r="14">
      <c r="A14" s="160" t="n">
        <v>87</v>
      </c>
      <c r="B14" s="100" t="inlineStr">
        <is>
          <t>City Academy</t>
        </is>
      </c>
      <c r="C14" s="132" t="n">
        <v>0</v>
      </c>
      <c r="D14" s="132">
        <f>'Classified FTEs'!H56+'Classified FTEs'!K56</f>
        <v/>
      </c>
      <c r="E14" s="132">
        <f>'Classified FTEs'!I56+'Classified FTEs'!L56+'Classified FTEs'!M56+'Classified FTEs'!N56+'Classified FTEs'!O56</f>
        <v/>
      </c>
      <c r="F14" s="132" t="n">
        <v>0.8100000000000001</v>
      </c>
      <c r="G14" s="132">
        <f>'Classified FTEs'!E56+'Classified FTEs'!F56+'Classified FTEs'!J56</f>
        <v/>
      </c>
      <c r="H14" s="132" t="n">
        <v>0</v>
      </c>
      <c r="I14" s="132" t="n">
        <v>0</v>
      </c>
      <c r="J14" s="132" t="n">
        <v>0</v>
      </c>
      <c r="K14" s="132" t="n">
        <v>0</v>
      </c>
      <c r="L14" s="132" t="n">
        <v>0</v>
      </c>
      <c r="M14" s="132" t="n">
        <v>0</v>
      </c>
      <c r="N14" s="133">
        <f>'Classified FTEs'!T56+'Classified FTEs'!U56+'Classified FTEs'!W56+'Classified FTEs'!X56+'Classified FTEs'!AB56+'Classified FTEs'!AD56+'Classified FTEs'!AE56</f>
        <v/>
      </c>
      <c r="O14" s="133">
        <f>SUM('instruction-charters'!C14:N14)+SUM('support-charters'!C14:N14)</f>
        <v/>
      </c>
      <c r="P14" s="97" t="n"/>
      <c r="Q14" s="97" t="n"/>
    </row>
    <row r="15">
      <c r="A15" s="160" t="inlineStr">
        <is>
          <t>3E</t>
        </is>
      </c>
      <c r="B15" s="100" t="inlineStr">
        <is>
          <t>CS Lewis Academy</t>
        </is>
      </c>
      <c r="C15" s="132" t="n">
        <v>0</v>
      </c>
      <c r="D15" s="132">
        <f>'Classified FTEs'!H57+'Classified FTEs'!K57</f>
        <v/>
      </c>
      <c r="E15" s="132">
        <f>'Classified FTEs'!I57+'Classified FTEs'!L57+'Classified FTEs'!M57+'Classified FTEs'!N57+'Classified FTEs'!O57</f>
        <v/>
      </c>
      <c r="F15" s="132" t="n">
        <v>1</v>
      </c>
      <c r="G15" s="132">
        <f>'Classified FTEs'!E57+'Classified FTEs'!F57+'Classified FTEs'!J57</f>
        <v/>
      </c>
      <c r="H15" s="132" t="n">
        <v>0</v>
      </c>
      <c r="I15" s="132" t="n">
        <v>0</v>
      </c>
      <c r="J15" s="132" t="n">
        <v>0</v>
      </c>
      <c r="K15" s="132" t="n">
        <v>0</v>
      </c>
      <c r="L15" s="132" t="n">
        <v>0</v>
      </c>
      <c r="M15" s="132" t="n">
        <v>0</v>
      </c>
      <c r="N15" s="133">
        <f>'Classified FTEs'!T57+'Classified FTEs'!U57+'Classified FTEs'!W57+'Classified FTEs'!X57+'Classified FTEs'!AB57+'Classified FTEs'!AD57+'Classified FTEs'!AE57</f>
        <v/>
      </c>
      <c r="O15" s="133">
        <f>SUM('instruction-charters'!C15:N15)+SUM('support-charters'!C15:N15)</f>
        <v/>
      </c>
      <c r="P15" s="97" t="n"/>
      <c r="Q15" s="97" t="n"/>
    </row>
    <row r="16">
      <c r="A16" s="160" t="inlineStr">
        <is>
          <t>A3</t>
        </is>
      </c>
      <c r="B16" s="100" t="inlineStr">
        <is>
          <t>DaVinci Academy</t>
        </is>
      </c>
      <c r="C16" s="142" t="n">
        <v>0</v>
      </c>
      <c r="D16" s="142">
        <f>'Classified FTEs'!H58+'Classified FTEs'!K58</f>
        <v/>
      </c>
      <c r="E16" s="142">
        <f>'Classified FTEs'!I58+'Classified FTEs'!L58+'Classified FTEs'!M58+'Classified FTEs'!N58+'Classified FTEs'!O58</f>
        <v/>
      </c>
      <c r="F16" s="142" t="n">
        <v>0.83</v>
      </c>
      <c r="G16" s="142">
        <f>'Classified FTEs'!E58+'Classified FTEs'!F58+'Classified FTEs'!J58</f>
        <v/>
      </c>
      <c r="H16" s="142" t="n">
        <v>0</v>
      </c>
      <c r="I16" s="142" t="n">
        <v>0</v>
      </c>
      <c r="J16" s="142" t="n">
        <v>0</v>
      </c>
      <c r="K16" s="142" t="n">
        <v>0</v>
      </c>
      <c r="L16" s="142" t="n">
        <v>0</v>
      </c>
      <c r="M16" s="142" t="n">
        <v>0</v>
      </c>
      <c r="N16" s="143">
        <f>'Classified FTEs'!T58+'Classified FTEs'!U58+'Classified FTEs'!W58+'Classified FTEs'!X58+'Classified FTEs'!AB58+'Classified FTEs'!AD58+'Classified FTEs'!AE58</f>
        <v/>
      </c>
      <c r="O16" s="143">
        <f>SUM('instruction-charters'!C16:N16)+SUM('support-charters'!C16:N16)</f>
        <v/>
      </c>
      <c r="P16" s="97" t="n"/>
      <c r="Q16" s="97" t="n"/>
    </row>
    <row r="17">
      <c r="A17" s="160" t="inlineStr">
        <is>
          <t>4E</t>
        </is>
      </c>
      <c r="B17" s="100" t="inlineStr">
        <is>
          <t>Dual Immersion Academy</t>
        </is>
      </c>
      <c r="C17" s="132" t="n">
        <v>0</v>
      </c>
      <c r="D17" s="132">
        <f>'Classified FTEs'!H59+'Classified FTEs'!K59</f>
        <v/>
      </c>
      <c r="E17" s="132">
        <f>'Classified FTEs'!I59+'Classified FTEs'!L59+'Classified FTEs'!M59+'Classified FTEs'!N59+'Classified FTEs'!O59</f>
        <v/>
      </c>
      <c r="F17" s="132" t="n">
        <v>0</v>
      </c>
      <c r="G17" s="132">
        <f>'Classified FTEs'!E59+'Classified FTEs'!F59+'Classified FTEs'!J59</f>
        <v/>
      </c>
      <c r="H17" s="132" t="n">
        <v>0</v>
      </c>
      <c r="I17" s="132" t="n">
        <v>0</v>
      </c>
      <c r="J17" s="132" t="n">
        <v>0</v>
      </c>
      <c r="K17" s="132" t="n">
        <v>0</v>
      </c>
      <c r="L17" s="132" t="n">
        <v>1</v>
      </c>
      <c r="M17" s="132" t="n">
        <v>0</v>
      </c>
      <c r="N17" s="133">
        <f>'Classified FTEs'!T59+'Classified FTEs'!U59+'Classified FTEs'!W59+'Classified FTEs'!X59+'Classified FTEs'!AB59+'Classified FTEs'!AD59+'Classified FTEs'!AE59</f>
        <v/>
      </c>
      <c r="O17" s="133">
        <f>SUM('instruction-charters'!C17:N17)+SUM('support-charters'!C17:N17)</f>
        <v/>
      </c>
      <c r="P17" s="97" t="n"/>
      <c r="Q17" s="97" t="n"/>
    </row>
    <row r="18">
      <c r="A18" s="160" t="inlineStr">
        <is>
          <t>A8</t>
        </is>
      </c>
      <c r="B18" s="100" t="inlineStr">
        <is>
          <t>East Hollywood High</t>
        </is>
      </c>
      <c r="C18" s="132" t="n">
        <v>0</v>
      </c>
      <c r="D18" s="132">
        <f>'Classified FTEs'!H60+'Classified FTEs'!K60</f>
        <v/>
      </c>
      <c r="E18" s="132">
        <f>'Classified FTEs'!I60+'Classified FTEs'!L60+'Classified FTEs'!M60+'Classified FTEs'!N60+'Classified FTEs'!O60</f>
        <v/>
      </c>
      <c r="F18" s="132" t="n">
        <v>1.136</v>
      </c>
      <c r="G18" s="132">
        <f>'Classified FTEs'!E60+'Classified FTEs'!F60+'Classified FTEs'!J60</f>
        <v/>
      </c>
      <c r="H18" s="132" t="n">
        <v>0</v>
      </c>
      <c r="I18" s="132" t="n">
        <v>0</v>
      </c>
      <c r="J18" s="132" t="n">
        <v>0</v>
      </c>
      <c r="K18" s="132" t="n">
        <v>0</v>
      </c>
      <c r="L18" s="132" t="n">
        <v>0</v>
      </c>
      <c r="M18" s="132" t="n">
        <v>0</v>
      </c>
      <c r="N18" s="133">
        <f>'Classified FTEs'!T60+'Classified FTEs'!U60+'Classified FTEs'!W60+'Classified FTEs'!X60+'Classified FTEs'!AB60+'Classified FTEs'!AD60+'Classified FTEs'!AE60</f>
        <v/>
      </c>
      <c r="O18" s="133">
        <f>SUM('instruction-charters'!C18:N18)+SUM('support-charters'!C18:N18)</f>
        <v/>
      </c>
      <c r="P18" s="97" t="n"/>
      <c r="Q18" s="97" t="n"/>
    </row>
    <row r="19">
      <c r="A19" s="160" t="inlineStr">
        <is>
          <t>5E</t>
        </is>
      </c>
      <c r="B19" s="100" t="inlineStr">
        <is>
          <t>[Person_10]</t>
        </is>
      </c>
      <c r="C19" s="132" t="n">
        <v>0</v>
      </c>
      <c r="D19" s="132">
        <f>'Classified FTEs'!H61+'Classified FTEs'!K61</f>
        <v/>
      </c>
      <c r="E19" s="132">
        <f>'Classified FTEs'!I61+'Classified FTEs'!L61+'Classified FTEs'!M61+'Classified FTEs'!N61+'Classified FTEs'!O61</f>
        <v/>
      </c>
      <c r="F19" s="132" t="n">
        <v>1</v>
      </c>
      <c r="G19" s="132">
        <f>'Classified FTEs'!E61+'Classified FTEs'!F61+'Classified FTEs'!J61</f>
        <v/>
      </c>
      <c r="H19" s="132" t="n">
        <v>0.536</v>
      </c>
      <c r="I19" s="132" t="n">
        <v>0</v>
      </c>
      <c r="J19" s="132" t="n">
        <v>0</v>
      </c>
      <c r="K19" s="132" t="n">
        <v>0</v>
      </c>
      <c r="L19" s="132" t="n">
        <v>1</v>
      </c>
      <c r="M19" s="132" t="n">
        <v>0</v>
      </c>
      <c r="N19" s="133">
        <f>'Classified FTEs'!T61+'Classified FTEs'!U61+'Classified FTEs'!W61+'Classified FTEs'!X61+'Classified FTEs'!AB61+'Classified FTEs'!AD61+'Classified FTEs'!AE61</f>
        <v/>
      </c>
      <c r="O19" s="133">
        <f>SUM('instruction-charters'!C19:N19)+SUM('support-charters'!C19:N19)</f>
        <v/>
      </c>
      <c r="P19" s="97" t="n"/>
      <c r="Q19" s="97" t="n"/>
    </row>
    <row r="20">
      <c r="A20" s="160" t="inlineStr">
        <is>
          <t>3C</t>
        </is>
      </c>
      <c r="B20" s="100" t="inlineStr">
        <is>
          <t>Entheos Academy</t>
        </is>
      </c>
      <c r="C20" s="132" t="n">
        <v>0</v>
      </c>
      <c r="D20" s="132">
        <f>'Classified FTEs'!H62+'Classified FTEs'!K62</f>
        <v/>
      </c>
      <c r="E20" s="132">
        <f>'Classified FTEs'!I62+'Classified FTEs'!L62+'Classified FTEs'!M62+'Classified FTEs'!N62+'Classified FTEs'!O62</f>
        <v/>
      </c>
      <c r="F20" s="132" t="n">
        <v>1</v>
      </c>
      <c r="G20" s="132">
        <f>'Classified FTEs'!E62+'Classified FTEs'!F62+'Classified FTEs'!J62</f>
        <v/>
      </c>
      <c r="H20" s="132" t="n">
        <v>0</v>
      </c>
      <c r="I20" s="132" t="n">
        <v>0</v>
      </c>
      <c r="J20" s="132" t="n">
        <v>0</v>
      </c>
      <c r="K20" s="132" t="n">
        <v>0</v>
      </c>
      <c r="L20" s="132" t="n">
        <v>0</v>
      </c>
      <c r="M20" s="132" t="n">
        <v>0</v>
      </c>
      <c r="N20" s="133">
        <f>'Classified FTEs'!T62+'Classified FTEs'!U62+'Classified FTEs'!W62+'Classified FTEs'!X62+'Classified FTEs'!AB62+'Classified FTEs'!AD62+'Classified FTEs'!AE62</f>
        <v/>
      </c>
      <c r="O20" s="133">
        <f>SUM('instruction-charters'!C20:N20)+SUM('support-charters'!C20:N20)</f>
        <v/>
      </c>
      <c r="P20" s="97" t="n"/>
      <c r="Q20" s="97" t="n"/>
    </row>
    <row r="21">
      <c r="A21" s="160" t="n">
        <v>98</v>
      </c>
      <c r="B21" s="100" t="inlineStr">
        <is>
          <t>Fast Forward High</t>
        </is>
      </c>
      <c r="C21" s="132" t="n">
        <v>0</v>
      </c>
      <c r="D21" s="132">
        <f>'Classified FTEs'!H63+'Classified FTEs'!K63</f>
        <v/>
      </c>
      <c r="E21" s="132">
        <f>'Classified FTEs'!I63+'Classified FTEs'!L63+'Classified FTEs'!M63+'Classified FTEs'!N63+'Classified FTEs'!O63</f>
        <v/>
      </c>
      <c r="F21" s="132" t="n">
        <v>0.84</v>
      </c>
      <c r="G21" s="132">
        <f>'Classified FTEs'!E63+'Classified FTEs'!F63+'Classified FTEs'!J63</f>
        <v/>
      </c>
      <c r="H21" s="132" t="n">
        <v>0</v>
      </c>
      <c r="I21" s="132" t="n">
        <v>0</v>
      </c>
      <c r="J21" s="132" t="n">
        <v>0</v>
      </c>
      <c r="K21" s="132" t="n">
        <v>0</v>
      </c>
      <c r="L21" s="132" t="n">
        <v>0</v>
      </c>
      <c r="M21" s="132" t="n">
        <v>0</v>
      </c>
      <c r="N21" s="133">
        <f>'Classified FTEs'!T63+'Classified FTEs'!U63+'Classified FTEs'!W63+'Classified FTEs'!X63+'Classified FTEs'!AB63+'Classified FTEs'!AD63+'Classified FTEs'!AE63</f>
        <v/>
      </c>
      <c r="O21" s="133">
        <f>SUM('instruction-charters'!C21:N21)+SUM('support-charters'!C21:N21)</f>
        <v/>
      </c>
      <c r="P21" s="97" t="n"/>
      <c r="Q21" s="97" t="n"/>
    </row>
    <row r="22">
      <c r="A22" s="160" t="n">
        <v>82</v>
      </c>
      <c r="B22" s="100" t="inlineStr">
        <is>
          <t>Freedom Academy</t>
        </is>
      </c>
      <c r="C22" s="137" t="n">
        <v>1</v>
      </c>
      <c r="D22" s="137">
        <f>'Classified FTEs'!H64+'Classified FTEs'!K64</f>
        <v/>
      </c>
      <c r="E22" s="137">
        <f>'Classified FTEs'!I64+'Classified FTEs'!L64+'Classified FTEs'!M64+'Classified FTEs'!N64+'Classified FTEs'!O64</f>
        <v/>
      </c>
      <c r="F22" s="137" t="n">
        <v>1.5</v>
      </c>
      <c r="G22" s="137">
        <f>'Classified FTEs'!E64+'Classified FTEs'!F64+'Classified FTEs'!J64</f>
        <v/>
      </c>
      <c r="H22" s="137" t="n">
        <v>0</v>
      </c>
      <c r="I22" s="137" t="n">
        <v>0</v>
      </c>
      <c r="J22" s="137" t="n">
        <v>0</v>
      </c>
      <c r="K22" s="137" t="n">
        <v>0</v>
      </c>
      <c r="L22" s="137" t="n">
        <v>0.8</v>
      </c>
      <c r="M22" s="137" t="n">
        <v>0.8</v>
      </c>
      <c r="N22" s="138">
        <f>'Classified FTEs'!T64+'Classified FTEs'!U64+'Classified FTEs'!W64+'Classified FTEs'!X64+'Classified FTEs'!AB64+'Classified FTEs'!AD64+'Classified FTEs'!AE64</f>
        <v/>
      </c>
      <c r="O22" s="138">
        <f>SUM('instruction-charters'!C22:N22)+SUM('support-charters'!C22:N22)</f>
        <v/>
      </c>
      <c r="P22" s="97" t="n"/>
      <c r="Q22" s="97" t="n"/>
    </row>
    <row r="23">
      <c r="A23" s="160" t="inlineStr">
        <is>
          <t>5D</t>
        </is>
      </c>
      <c r="B23" s="100" t="inlineStr">
        <is>
          <t>[Person_11]</t>
        </is>
      </c>
      <c r="C23" s="132" t="n">
        <v>0</v>
      </c>
      <c r="D23" s="132">
        <f>'Classified FTEs'!H65+'Classified FTEs'!K65</f>
        <v/>
      </c>
      <c r="E23" s="132">
        <f>'Classified FTEs'!I65+'Classified FTEs'!L65+'Classified FTEs'!M65+'Classified FTEs'!N65+'Classified FTEs'!O65</f>
        <v/>
      </c>
      <c r="F23" s="132" t="n">
        <v>1.3</v>
      </c>
      <c r="G23" s="132">
        <f>'Classified FTEs'!E65+'Classified FTEs'!F65+'Classified FTEs'!J65</f>
        <v/>
      </c>
      <c r="H23" s="132" t="n">
        <v>0</v>
      </c>
      <c r="I23" s="132" t="n">
        <v>0</v>
      </c>
      <c r="J23" s="132" t="n">
        <v>0</v>
      </c>
      <c r="K23" s="132" t="n">
        <v>0</v>
      </c>
      <c r="L23" s="132" t="n">
        <v>0</v>
      </c>
      <c r="M23" s="132" t="n">
        <v>0</v>
      </c>
      <c r="N23" s="133">
        <f>'Classified FTEs'!T65+'Classified FTEs'!U65+'Classified FTEs'!W65+'Classified FTEs'!X65+'Classified FTEs'!AB65+'Classified FTEs'!AD65+'Classified FTEs'!AE65</f>
        <v/>
      </c>
      <c r="O23" s="133">
        <f>SUM('instruction-charters'!C23:N23)+SUM('support-charters'!C23:N23)</f>
        <v/>
      </c>
      <c r="P23" s="97" t="n"/>
      <c r="Q23" s="97" t="n"/>
    </row>
    <row r="24">
      <c r="A24" s="160" t="inlineStr">
        <is>
          <t>1E</t>
        </is>
      </c>
      <c r="B24" s="100" t="inlineStr">
        <is>
          <t>Guadalupe School</t>
        </is>
      </c>
      <c r="C24" s="132" t="n">
        <v>0</v>
      </c>
      <c r="D24" s="132">
        <f>'Classified FTEs'!H66+'Classified FTEs'!K66</f>
        <v/>
      </c>
      <c r="E24" s="132">
        <f>'Classified FTEs'!I66+'Classified FTEs'!L66+'Classified FTEs'!M66+'Classified FTEs'!N66+'Classified FTEs'!O66</f>
        <v/>
      </c>
      <c r="F24" s="132" t="n">
        <v>0</v>
      </c>
      <c r="G24" s="132">
        <f>'Classified FTEs'!E66+'Classified FTEs'!F66+'Classified FTEs'!J66</f>
        <v/>
      </c>
      <c r="H24" s="132" t="n">
        <v>0</v>
      </c>
      <c r="I24" s="132" t="n">
        <v>0</v>
      </c>
      <c r="J24" s="132" t="n">
        <v>0</v>
      </c>
      <c r="K24" s="132" t="n">
        <v>0</v>
      </c>
      <c r="L24" s="132" t="n">
        <v>0</v>
      </c>
      <c r="M24" s="132" t="n">
        <v>0</v>
      </c>
      <c r="N24" s="133">
        <f>'Classified FTEs'!T66+'Classified FTEs'!U66+'Classified FTEs'!W66+'Classified FTEs'!X66+'Classified FTEs'!AB66+'Classified FTEs'!AD66+'Classified FTEs'!AE66</f>
        <v/>
      </c>
      <c r="O24" s="133">
        <f>SUM('instruction-charters'!C24:N24)+SUM('support-charters'!C24:N24)</f>
        <v/>
      </c>
      <c r="P24" s="97" t="n"/>
      <c r="Q24" s="97" t="n"/>
    </row>
    <row r="25">
      <c r="A25" s="160" t="inlineStr">
        <is>
          <t>2C</t>
        </is>
      </c>
      <c r="B25" s="100" t="inlineStr">
        <is>
          <t>Intech Collegiate High</t>
        </is>
      </c>
      <c r="C25" s="132" t="n">
        <v>0</v>
      </c>
      <c r="D25" s="132">
        <f>'Classified FTEs'!H67+'Classified FTEs'!K67</f>
        <v/>
      </c>
      <c r="E25" s="132">
        <f>'Classified FTEs'!I67+'Classified FTEs'!L67+'Classified FTEs'!M67+'Classified FTEs'!N67+'Classified FTEs'!O67</f>
        <v/>
      </c>
      <c r="F25" s="132" t="n">
        <v>0.822</v>
      </c>
      <c r="G25" s="132">
        <f>'Classified FTEs'!E67+'Classified FTEs'!F67+'Classified FTEs'!J67</f>
        <v/>
      </c>
      <c r="H25" s="132" t="n">
        <v>0</v>
      </c>
      <c r="I25" s="132" t="n">
        <v>0</v>
      </c>
      <c r="J25" s="132" t="n">
        <v>0</v>
      </c>
      <c r="K25" s="132" t="n">
        <v>0</v>
      </c>
      <c r="L25" s="132" t="n">
        <v>0</v>
      </c>
      <c r="M25" s="132" t="n">
        <v>0</v>
      </c>
      <c r="N25" s="133">
        <f>'Classified FTEs'!T67+'Classified FTEs'!U67+'Classified FTEs'!W67+'Classified FTEs'!X67+'Classified FTEs'!AB67+'Classified FTEs'!AD67+'Classified FTEs'!AE67</f>
        <v/>
      </c>
      <c r="O25" s="133">
        <f>SUM('instruction-charters'!C25:N25)+SUM('support-charters'!C25:N25)</f>
        <v/>
      </c>
      <c r="P25" s="97" t="n"/>
      <c r="Q25" s="97" t="n"/>
    </row>
    <row r="26">
      <c r="A26" s="160" t="inlineStr">
        <is>
          <t>A5</t>
        </is>
      </c>
      <c r="B26" s="100" t="inlineStr">
        <is>
          <t>Itineris Early College High</t>
        </is>
      </c>
      <c r="C26" s="142" t="n">
        <v>0</v>
      </c>
      <c r="D26" s="142">
        <f>'Classified FTEs'!H68+'Classified FTEs'!K68</f>
        <v/>
      </c>
      <c r="E26" s="142">
        <f>'Classified FTEs'!I68+'Classified FTEs'!L68+'Classified FTEs'!M68+'Classified FTEs'!N68+'Classified FTEs'!O68</f>
        <v/>
      </c>
      <c r="F26" s="142" t="n">
        <v>1</v>
      </c>
      <c r="G26" s="142">
        <f>'Classified FTEs'!E68+'Classified FTEs'!F68+'Classified FTEs'!J68</f>
        <v/>
      </c>
      <c r="H26" s="142" t="n">
        <v>0</v>
      </c>
      <c r="I26" s="142" t="n">
        <v>0</v>
      </c>
      <c r="J26" s="142" t="n">
        <v>0</v>
      </c>
      <c r="K26" s="142" t="n">
        <v>0</v>
      </c>
      <c r="L26" s="142" t="n">
        <v>0</v>
      </c>
      <c r="M26" s="142" t="n">
        <v>0</v>
      </c>
      <c r="N26" s="143">
        <f>'Classified FTEs'!T68+'Classified FTEs'!U68+'Classified FTEs'!W68+'Classified FTEs'!X68+'Classified FTEs'!AB68+'Classified FTEs'!AD68+'Classified FTEs'!AE68</f>
        <v/>
      </c>
      <c r="O26" s="143">
        <f>SUM('instruction-charters'!C26:N26)+SUM('support-charters'!C26:N26)</f>
        <v/>
      </c>
      <c r="P26" s="97" t="n"/>
      <c r="Q26" s="97" t="n"/>
    </row>
    <row r="27">
      <c r="A27" s="160" t="n">
        <v>93</v>
      </c>
      <c r="B27" s="100" t="inlineStr">
        <is>
          <t>[Person_12]</t>
        </is>
      </c>
      <c r="C27" s="132" t="n">
        <v>0</v>
      </c>
      <c r="D27" s="132">
        <f>'Classified FTEs'!H69+'Classified FTEs'!K69</f>
        <v/>
      </c>
      <c r="E27" s="132">
        <f>'Classified FTEs'!I69+'Classified FTEs'!L69+'Classified FTEs'!M69+'Classified FTEs'!N69+'Classified FTEs'!O69</f>
        <v/>
      </c>
      <c r="F27" s="132" t="n">
        <v>1</v>
      </c>
      <c r="G27" s="132">
        <f>'Classified FTEs'!E69+'Classified FTEs'!F69+'Classified FTEs'!J69</f>
        <v/>
      </c>
      <c r="H27" s="132" t="n">
        <v>0</v>
      </c>
      <c r="I27" s="132" t="n">
        <v>0</v>
      </c>
      <c r="J27" s="132" t="n">
        <v>0</v>
      </c>
      <c r="K27" s="132" t="n">
        <v>0</v>
      </c>
      <c r="L27" s="132" t="n">
        <v>0</v>
      </c>
      <c r="M27" s="132" t="n">
        <v>0</v>
      </c>
      <c r="N27" s="133">
        <f>'Classified FTEs'!T69+'Classified FTEs'!U69+'Classified FTEs'!W69+'Classified FTEs'!X69+'Classified FTEs'!AB69+'Classified FTEs'!AD69+'Classified FTEs'!AE69</f>
        <v/>
      </c>
      <c r="O27" s="133">
        <f>SUM('instruction-charters'!C27:N27)+SUM('support-charters'!C27:N27)</f>
        <v/>
      </c>
      <c r="P27" s="97" t="n"/>
      <c r="Q27" s="97" t="n"/>
    </row>
    <row r="28">
      <c r="A28" s="160" t="inlineStr">
        <is>
          <t>2E</t>
        </is>
      </c>
      <c r="B28" s="100" t="inlineStr">
        <is>
          <t>[Person_13]</t>
        </is>
      </c>
      <c r="C28" s="132" t="n">
        <v>0</v>
      </c>
      <c r="D28" s="132">
        <f>'Classified FTEs'!H74+'Classified FTEs'!K74</f>
        <v/>
      </c>
      <c r="E28" s="132">
        <f>'Classified FTEs'!I74+'Classified FTEs'!L74+'Classified FTEs'!M74+'Classified FTEs'!N74+'Classified FTEs'!O74</f>
        <v/>
      </c>
      <c r="F28" s="132" t="n">
        <v>0.652</v>
      </c>
      <c r="G28" s="132">
        <f>'Classified FTEs'!E74+'Classified FTEs'!F74+'Classified FTEs'!J74</f>
        <v/>
      </c>
      <c r="H28" s="132" t="n">
        <v>0</v>
      </c>
      <c r="I28" s="132" t="n">
        <v>0</v>
      </c>
      <c r="J28" s="132" t="n">
        <v>0</v>
      </c>
      <c r="K28" s="132" t="n">
        <v>0</v>
      </c>
      <c r="L28" s="132" t="n">
        <v>0</v>
      </c>
      <c r="M28" s="132" t="n">
        <v>0</v>
      </c>
      <c r="N28" s="133">
        <f>'Classified FTEs'!T74+'Classified FTEs'!U74+'Classified FTEs'!W74+'Classified FTEs'!X74+'Classified FTEs'!AB74+'Classified FTEs'!AD74+'Classified FTEs'!AE74</f>
        <v/>
      </c>
      <c r="O28" s="133">
        <f>SUM('instruction-charters'!C32:N32)+SUM('support-charters'!C32:N32)</f>
        <v/>
      </c>
      <c r="P28" s="97" t="n"/>
      <c r="Q28" s="97" t="n"/>
    </row>
    <row r="29">
      <c r="A29" s="160" t="inlineStr">
        <is>
          <t>4C</t>
        </is>
      </c>
      <c r="B29" s="100" t="inlineStr">
        <is>
          <t>Lakeview Academy</t>
        </is>
      </c>
      <c r="C29" s="132" t="n">
        <v>0</v>
      </c>
      <c r="D29" s="132">
        <f>'Classified FTEs'!H70+'Classified FTEs'!K70</f>
        <v/>
      </c>
      <c r="E29" s="132">
        <f>'Classified FTEs'!I70+'Classified FTEs'!L70+'Classified FTEs'!M70+'Classified FTEs'!N70+'Classified FTEs'!O70</f>
        <v/>
      </c>
      <c r="F29" s="132" t="n">
        <v>2</v>
      </c>
      <c r="G29" s="132">
        <f>'Classified FTEs'!E70+'Classified FTEs'!F70+'Classified FTEs'!J70</f>
        <v/>
      </c>
      <c r="H29" s="132" t="n">
        <v>0</v>
      </c>
      <c r="I29" s="132" t="n">
        <v>0</v>
      </c>
      <c r="J29" s="132" t="n">
        <v>0</v>
      </c>
      <c r="K29" s="132" t="n">
        <v>0</v>
      </c>
      <c r="L29" s="132" t="n">
        <v>1</v>
      </c>
      <c r="M29" s="132" t="n">
        <v>0</v>
      </c>
      <c r="N29" s="133">
        <f>'Classified FTEs'!T70+'Classified FTEs'!U70+'Classified FTEs'!W70+'Classified FTEs'!X70+'Classified FTEs'!AB70+'Classified FTEs'!AD70+'Classified FTEs'!AE70</f>
        <v/>
      </c>
      <c r="O29" s="133">
        <f>SUM('instruction-charters'!C28:N28)+SUM('support-charters'!C28:N28)</f>
        <v/>
      </c>
      <c r="P29" s="97" t="n"/>
      <c r="Q29" s="97" t="n"/>
    </row>
    <row r="30">
      <c r="A30" s="160" t="inlineStr">
        <is>
          <t>5C</t>
        </is>
      </c>
      <c r="B30" s="100" t="inlineStr">
        <is>
          <t>Legacy Prep Academy</t>
        </is>
      </c>
      <c r="C30" s="132" t="n">
        <v>0</v>
      </c>
      <c r="D30" s="132">
        <f>'Classified FTEs'!H71+'Classified FTEs'!K71</f>
        <v/>
      </c>
      <c r="E30" s="132">
        <f>'Classified FTEs'!I71+'Classified FTEs'!L71+'Classified FTEs'!M71+'Classified FTEs'!N71+'Classified FTEs'!O71</f>
        <v/>
      </c>
      <c r="F30" s="132" t="n">
        <v>3.22</v>
      </c>
      <c r="G30" s="132">
        <f>'Classified FTEs'!E71+'Classified FTEs'!F71+'Classified FTEs'!J71</f>
        <v/>
      </c>
      <c r="H30" s="132" t="n">
        <v>0</v>
      </c>
      <c r="I30" s="132" t="n">
        <v>0</v>
      </c>
      <c r="J30" s="132" t="n">
        <v>0</v>
      </c>
      <c r="K30" s="132" t="n">
        <v>0</v>
      </c>
      <c r="L30" s="132" t="n">
        <v>0</v>
      </c>
      <c r="M30" s="132" t="n">
        <v>0</v>
      </c>
      <c r="N30" s="133">
        <f>'Classified FTEs'!T71+'Classified FTEs'!U71+'Classified FTEs'!W71+'Classified FTEs'!X71+'Classified FTEs'!AB71+'Classified FTEs'!AD71+'Classified FTEs'!AE71</f>
        <v/>
      </c>
      <c r="O30" s="133">
        <f>SUM('instruction-charters'!C29:N29)+SUM('support-charters'!C29:N29)</f>
        <v/>
      </c>
      <c r="P30" s="97" t="n"/>
      <c r="Q30" s="97" t="n"/>
    </row>
    <row r="31">
      <c r="A31" s="160" t="inlineStr">
        <is>
          <t>6C</t>
        </is>
      </c>
      <c r="B31" s="100" t="inlineStr">
        <is>
          <t>Liberty Academy</t>
        </is>
      </c>
      <c r="C31" s="132" t="n">
        <v>0</v>
      </c>
      <c r="D31" s="132">
        <f>'Classified FTEs'!H72+'Classified FTEs'!K72</f>
        <v/>
      </c>
      <c r="E31" s="132">
        <f>'Classified FTEs'!I72+'Classified FTEs'!L72+'Classified FTEs'!M72+'Classified FTEs'!N72+'Classified FTEs'!O72</f>
        <v/>
      </c>
      <c r="F31" s="132" t="n">
        <v>0.5</v>
      </c>
      <c r="G31" s="132">
        <f>'Classified FTEs'!E72+'Classified FTEs'!F72+'Classified FTEs'!J72</f>
        <v/>
      </c>
      <c r="H31" s="132" t="n">
        <v>0</v>
      </c>
      <c r="I31" s="132" t="n">
        <v>0</v>
      </c>
      <c r="J31" s="132" t="n">
        <v>0</v>
      </c>
      <c r="K31" s="132" t="n">
        <v>0</v>
      </c>
      <c r="L31" s="132" t="n">
        <v>0</v>
      </c>
      <c r="M31" s="132" t="n">
        <v>0</v>
      </c>
      <c r="N31" s="133">
        <f>'Classified FTEs'!T72+'Classified FTEs'!U72+'Classified FTEs'!W72+'Classified FTEs'!X72+'Classified FTEs'!AB72+'Classified FTEs'!AD72+'Classified FTEs'!AE72</f>
        <v/>
      </c>
      <c r="O31" s="133">
        <f>SUM('instruction-charters'!C30:N30)+SUM('support-charters'!C30:N30)</f>
        <v/>
      </c>
      <c r="P31" s="97" t="n"/>
      <c r="Q31" s="97" t="n"/>
    </row>
    <row r="32">
      <c r="A32" s="160" t="inlineStr">
        <is>
          <t>2B</t>
        </is>
      </c>
      <c r="B32" s="100" t="inlineStr">
        <is>
          <t>Lincoln Academy</t>
        </is>
      </c>
      <c r="C32" s="137" t="n">
        <v>1.5</v>
      </c>
      <c r="D32" s="137">
        <f>'Classified FTEs'!H73+'Classified FTEs'!K73</f>
        <v/>
      </c>
      <c r="E32" s="137">
        <f>'Classified FTEs'!I73+'Classified FTEs'!L73+'Classified FTEs'!M73+'Classified FTEs'!N73+'Classified FTEs'!O73</f>
        <v/>
      </c>
      <c r="F32" s="137" t="n">
        <v>0</v>
      </c>
      <c r="G32" s="137">
        <f>'Classified FTEs'!E73+'Classified FTEs'!F73+'Classified FTEs'!J73</f>
        <v/>
      </c>
      <c r="H32" s="137" t="n">
        <v>1</v>
      </c>
      <c r="I32" s="137" t="n">
        <v>0</v>
      </c>
      <c r="J32" s="137" t="n">
        <v>0</v>
      </c>
      <c r="K32" s="137" t="n">
        <v>0</v>
      </c>
      <c r="L32" s="137" t="n">
        <v>0</v>
      </c>
      <c r="M32" s="137" t="n">
        <v>0</v>
      </c>
      <c r="N32" s="138">
        <f>'Classified FTEs'!T73+'Classified FTEs'!U73+'Classified FTEs'!W73+'Classified FTEs'!X73+'Classified FTEs'!AB73+'Classified FTEs'!AD73+'Classified FTEs'!AE73</f>
        <v/>
      </c>
      <c r="O32" s="138">
        <f>SUM('instruction-charters'!C31:N31)+SUM('support-charters'!C31:N31)</f>
        <v/>
      </c>
      <c r="P32" s="97" t="n"/>
      <c r="Q32" s="97" t="n"/>
    </row>
    <row r="33">
      <c r="A33" s="160" t="inlineStr">
        <is>
          <t>A7</t>
        </is>
      </c>
      <c r="B33" s="100" t="inlineStr">
        <is>
          <t>Moab Community School</t>
        </is>
      </c>
      <c r="C33" s="132" t="n">
        <v>0</v>
      </c>
      <c r="D33" s="132">
        <f>'Classified FTEs'!H75+'Classified FTEs'!K75</f>
        <v/>
      </c>
      <c r="E33" s="132">
        <f>'Classified FTEs'!I75+'Classified FTEs'!L75+'Classified FTEs'!M75+'Classified FTEs'!N75+'Classified FTEs'!O75</f>
        <v/>
      </c>
      <c r="F33" s="132" t="n">
        <v>0.672</v>
      </c>
      <c r="G33" s="132">
        <f>'Classified FTEs'!E75+'Classified FTEs'!F75+'Classified FTEs'!J75</f>
        <v/>
      </c>
      <c r="H33" s="132" t="n">
        <v>0</v>
      </c>
      <c r="I33" s="132" t="n">
        <v>0</v>
      </c>
      <c r="J33" s="132" t="n">
        <v>0</v>
      </c>
      <c r="K33" s="132" t="n">
        <v>0</v>
      </c>
      <c r="L33" s="132" t="n">
        <v>0</v>
      </c>
      <c r="M33" s="132" t="n">
        <v>0</v>
      </c>
      <c r="N33" s="133">
        <f>'Classified FTEs'!T75+'Classified FTEs'!U75+'Classified FTEs'!W75+'Classified FTEs'!X75+'Classified FTEs'!AB75+'Classified FTEs'!AD75+'Classified FTEs'!AE75</f>
        <v/>
      </c>
      <c r="O33" s="133">
        <f>SUM('instruction-charters'!C33:N33)+SUM('support-charters'!C33:N33)</f>
        <v/>
      </c>
      <c r="P33" s="97" t="n"/>
      <c r="Q33" s="97" t="n"/>
    </row>
    <row r="34">
      <c r="A34" s="160" t="inlineStr">
        <is>
          <t>7C</t>
        </is>
      </c>
      <c r="B34" s="100" t="inlineStr">
        <is>
          <t>Monticello Academy</t>
        </is>
      </c>
      <c r="C34" s="132" t="n">
        <v>0.803</v>
      </c>
      <c r="D34" s="132">
        <f>'Classified FTEs'!H76+'Classified FTEs'!K76</f>
        <v/>
      </c>
      <c r="E34" s="132">
        <f>'Classified FTEs'!I76+'Classified FTEs'!L76+'Classified FTEs'!M76+'Classified FTEs'!N76+'Classified FTEs'!O76</f>
        <v/>
      </c>
      <c r="F34" s="132" t="n">
        <v>1.216</v>
      </c>
      <c r="G34" s="132">
        <f>'Classified FTEs'!E76+'Classified FTEs'!F76+'Classified FTEs'!J76</f>
        <v/>
      </c>
      <c r="H34" s="132" t="n">
        <v>0</v>
      </c>
      <c r="I34" s="132" t="n">
        <v>0</v>
      </c>
      <c r="J34" s="132" t="n">
        <v>0</v>
      </c>
      <c r="K34" s="132" t="n">
        <v>0</v>
      </c>
      <c r="L34" s="132" t="n">
        <v>1.25</v>
      </c>
      <c r="M34" s="132" t="n">
        <v>0</v>
      </c>
      <c r="N34" s="133">
        <f>'Classified FTEs'!T76+'Classified FTEs'!U76+'Classified FTEs'!W76+'Classified FTEs'!X76+'Classified FTEs'!AB76+'Classified FTEs'!AD76+'Classified FTEs'!AE76</f>
        <v/>
      </c>
      <c r="O34" s="133">
        <f>SUM('instruction-charters'!C34:N34)+SUM('support-charters'!C34:N34)</f>
        <v/>
      </c>
      <c r="P34" s="97" t="n"/>
      <c r="Q34" s="97" t="n"/>
    </row>
    <row r="35">
      <c r="A35" s="160" t="inlineStr">
        <is>
          <t>8C</t>
        </is>
      </c>
      <c r="B35" s="100" t="inlineStr">
        <is>
          <t>Mountainville Academy</t>
        </is>
      </c>
      <c r="C35" s="132" t="n">
        <v>0.2</v>
      </c>
      <c r="D35" s="132">
        <f>'Classified FTEs'!H77+'Classified FTEs'!K77</f>
        <v/>
      </c>
      <c r="E35" s="132">
        <f>'Classified FTEs'!I77+'Classified FTEs'!L77+'Classified FTEs'!M77+'Classified FTEs'!N77+'Classified FTEs'!O77</f>
        <v/>
      </c>
      <c r="F35" s="132" t="n">
        <v>1</v>
      </c>
      <c r="G35" s="132">
        <f>'Classified FTEs'!E77+'Classified FTEs'!F77+'Classified FTEs'!J77</f>
        <v/>
      </c>
      <c r="H35" s="132" t="n">
        <v>0</v>
      </c>
      <c r="I35" s="132" t="n">
        <v>0</v>
      </c>
      <c r="J35" s="132" t="n">
        <v>0</v>
      </c>
      <c r="K35" s="132" t="n">
        <v>0</v>
      </c>
      <c r="L35" s="132" t="n">
        <v>0</v>
      </c>
      <c r="M35" s="132" t="n">
        <v>1</v>
      </c>
      <c r="N35" s="133">
        <f>'Classified FTEs'!T77+'Classified FTEs'!U77+'Classified FTEs'!W77+'Classified FTEs'!X77+'Classified FTEs'!AB77+'Classified FTEs'!AD77+'Classified FTEs'!AE77</f>
        <v/>
      </c>
      <c r="O35" s="133">
        <f>SUM('instruction-charters'!C35:N35)+SUM('support-charters'!C35:N35)</f>
        <v/>
      </c>
      <c r="P35" s="97" t="n"/>
      <c r="Q35" s="97" t="n"/>
    </row>
    <row r="36">
      <c r="A36" s="160" t="inlineStr">
        <is>
          <t>9B</t>
        </is>
      </c>
      <c r="B36" s="100" t="inlineStr">
        <is>
          <t>Navigator Pointe Academy</t>
        </is>
      </c>
      <c r="C36" s="142" t="n">
        <v>0.944</v>
      </c>
      <c r="D36" s="142">
        <f>'Classified FTEs'!H78+'Classified FTEs'!K78</f>
        <v/>
      </c>
      <c r="E36" s="142">
        <f>'Classified FTEs'!I78+'Classified FTEs'!L78+'Classified FTEs'!M78+'Classified FTEs'!N78+'Classified FTEs'!O78</f>
        <v/>
      </c>
      <c r="F36" s="142" t="n">
        <v>1</v>
      </c>
      <c r="G36" s="142">
        <f>'Classified FTEs'!E78+'Classified FTEs'!F78+'Classified FTEs'!J78</f>
        <v/>
      </c>
      <c r="H36" s="142" t="n">
        <v>0</v>
      </c>
      <c r="I36" s="142" t="n">
        <v>0</v>
      </c>
      <c r="J36" s="142" t="n">
        <v>0</v>
      </c>
      <c r="K36" s="142" t="n">
        <v>0</v>
      </c>
      <c r="L36" s="142" t="n">
        <v>0</v>
      </c>
      <c r="M36" s="142" t="n">
        <v>2.85</v>
      </c>
      <c r="N36" s="143">
        <f>'Classified FTEs'!T78+'Classified FTEs'!U78+'Classified FTEs'!W78+'Classified FTEs'!X78+'Classified FTEs'!AB78+'Classified FTEs'!AD78+'Classified FTEs'!AE78</f>
        <v/>
      </c>
      <c r="O36" s="143">
        <f>SUM('instruction-charters'!C36:N36)+SUM('support-charters'!C36:N36)</f>
        <v/>
      </c>
      <c r="P36" s="97" t="n"/>
      <c r="Q36" s="97" t="n"/>
    </row>
    <row r="37">
      <c r="A37" s="160" t="inlineStr">
        <is>
          <t>6D</t>
        </is>
      </c>
      <c r="B37" s="100" t="inlineStr">
        <is>
          <t>Noah Webster Academy</t>
        </is>
      </c>
      <c r="C37" s="132" t="n">
        <v>0</v>
      </c>
      <c r="D37" s="132">
        <f>'Classified FTEs'!H79+'Classified FTEs'!K79</f>
        <v/>
      </c>
      <c r="E37" s="132">
        <f>'Classified FTEs'!I79+'Classified FTEs'!L79+'Classified FTEs'!M79+'Classified FTEs'!N79+'Classified FTEs'!O79</f>
        <v/>
      </c>
      <c r="F37" s="132" t="n">
        <v>2</v>
      </c>
      <c r="G37" s="132">
        <f>'Classified FTEs'!E79+'Classified FTEs'!F79+'Classified FTEs'!J79</f>
        <v/>
      </c>
      <c r="H37" s="132" t="n">
        <v>0</v>
      </c>
      <c r="I37" s="132" t="n">
        <v>0</v>
      </c>
      <c r="J37" s="132" t="n">
        <v>0</v>
      </c>
      <c r="K37" s="132" t="n">
        <v>0</v>
      </c>
      <c r="L37" s="132" t="n">
        <v>0</v>
      </c>
      <c r="M37" s="132" t="n">
        <v>0</v>
      </c>
      <c r="N37" s="133">
        <f>'Classified FTEs'!T79+'Classified FTEs'!U79+'Classified FTEs'!W79+'Classified FTEs'!X79+'Classified FTEs'!AB79+'Classified FTEs'!AD79+'Classified FTEs'!AE79</f>
        <v/>
      </c>
      <c r="O37" s="133">
        <f>SUM('instruction-charters'!C37:N37)+SUM('support-charters'!C37:N37)</f>
        <v/>
      </c>
      <c r="P37" s="97" t="n"/>
      <c r="Q37" s="97" t="n"/>
    </row>
    <row r="38">
      <c r="A38" s="160" t="inlineStr">
        <is>
          <t>A6</t>
        </is>
      </c>
      <c r="B38" s="100" t="inlineStr">
        <is>
          <t>[Person_14]</t>
        </is>
      </c>
      <c r="C38" s="132" t="n">
        <v>0</v>
      </c>
      <c r="D38" s="132">
        <f>'Classified FTEs'!H80+'Classified FTEs'!K80</f>
        <v/>
      </c>
      <c r="E38" s="132">
        <f>'Classified FTEs'!I80+'Classified FTEs'!L80+'Classified FTEs'!M80+'Classified FTEs'!N80+'Classified FTEs'!O80</f>
        <v/>
      </c>
      <c r="F38" s="132" t="n">
        <v>1</v>
      </c>
      <c r="G38" s="132">
        <f>'Classified FTEs'!E80+'Classified FTEs'!F80+'Classified FTEs'!J80</f>
        <v/>
      </c>
      <c r="H38" s="132" t="n">
        <v>0</v>
      </c>
      <c r="I38" s="132" t="n">
        <v>0</v>
      </c>
      <c r="J38" s="132" t="n">
        <v>0</v>
      </c>
      <c r="K38" s="132" t="n">
        <v>0</v>
      </c>
      <c r="L38" s="132" t="n">
        <v>1</v>
      </c>
      <c r="M38" s="132" t="n">
        <v>0</v>
      </c>
      <c r="N38" s="133">
        <f>'Classified FTEs'!T80+'Classified FTEs'!U80+'Classified FTEs'!W80+'Classified FTEs'!X80+'Classified FTEs'!AB80+'Classified FTEs'!AD80+'Classified FTEs'!AE80</f>
        <v/>
      </c>
      <c r="O38" s="133">
        <f>SUM('instruction-charters'!C38:N38)+SUM('support-charters'!C38:N38)</f>
        <v/>
      </c>
      <c r="P38" s="97" t="n"/>
      <c r="Q38" s="97" t="n"/>
    </row>
    <row r="39">
      <c r="A39" s="160" t="inlineStr">
        <is>
          <t>5B</t>
        </is>
      </c>
      <c r="B39" s="100" t="inlineStr">
        <is>
          <t>North Star Academy</t>
        </is>
      </c>
      <c r="C39" s="132" t="n">
        <v>0</v>
      </c>
      <c r="D39" s="132">
        <f>'Classified FTEs'!H81+'Classified FTEs'!K81</f>
        <v/>
      </c>
      <c r="E39" s="132">
        <f>'Classified FTEs'!I81+'Classified FTEs'!L81+'Classified FTEs'!M81+'Classified FTEs'!N81+'Classified FTEs'!O81</f>
        <v/>
      </c>
      <c r="F39" s="132" t="n">
        <v>0</v>
      </c>
      <c r="G39" s="132">
        <f>'Classified FTEs'!E81+'Classified FTEs'!F81+'Classified FTEs'!J81</f>
        <v/>
      </c>
      <c r="H39" s="132" t="n">
        <v>0</v>
      </c>
      <c r="I39" s="132" t="n">
        <v>0</v>
      </c>
      <c r="J39" s="132" t="n">
        <v>0</v>
      </c>
      <c r="K39" s="132" t="n">
        <v>0</v>
      </c>
      <c r="L39" s="132" t="n">
        <v>0.83</v>
      </c>
      <c r="M39" s="132" t="n">
        <v>0</v>
      </c>
      <c r="N39" s="133">
        <f>'Classified FTEs'!T81+'Classified FTEs'!U81+'Classified FTEs'!W81+'Classified FTEs'!X81+'Classified FTEs'!AB81+'Classified FTEs'!AD81+'Classified FTEs'!AE81</f>
        <v/>
      </c>
      <c r="O39" s="133">
        <f>SUM('instruction-charters'!C39:N39)+SUM('support-charters'!C39:N39)</f>
        <v/>
      </c>
      <c r="P39" s="97" t="n"/>
      <c r="Q39" s="97" t="n"/>
    </row>
    <row r="40">
      <c r="A40" s="160" t="inlineStr">
        <is>
          <t>A1</t>
        </is>
      </c>
      <c r="B40" s="100" t="inlineStr">
        <is>
          <t>NUAMES</t>
        </is>
      </c>
      <c r="C40" s="132" t="n">
        <v>0</v>
      </c>
      <c r="D40" s="132">
        <f>'Classified FTEs'!H82+'Classified FTEs'!K82</f>
        <v/>
      </c>
      <c r="E40" s="132">
        <f>'Classified FTEs'!I82+'Classified FTEs'!L82+'Classified FTEs'!M82+'Classified FTEs'!N82+'Classified FTEs'!O82</f>
        <v/>
      </c>
      <c r="F40" s="132" t="n">
        <v>1</v>
      </c>
      <c r="G40" s="132">
        <f>'Classified FTEs'!E82+'Classified FTEs'!F82+'Classified FTEs'!J82</f>
        <v/>
      </c>
      <c r="H40" s="132" t="n">
        <v>0</v>
      </c>
      <c r="I40" s="132" t="n">
        <v>0</v>
      </c>
      <c r="J40" s="132" t="n">
        <v>0</v>
      </c>
      <c r="K40" s="132" t="n">
        <v>0</v>
      </c>
      <c r="L40" s="132" t="n">
        <v>0</v>
      </c>
      <c r="M40" s="132" t="n">
        <v>0</v>
      </c>
      <c r="N40" s="133">
        <f>'Classified FTEs'!T82+'Classified FTEs'!U82+'Classified FTEs'!W82+'Classified FTEs'!X82+'Classified FTEs'!AB82+'Classified FTEs'!AD82+'Classified FTEs'!AE82</f>
        <v/>
      </c>
      <c r="O40" s="133">
        <f>SUM('instruction-charters'!C40:N40)+SUM('support-charters'!C40:N40)</f>
        <v/>
      </c>
      <c r="P40" s="97" t="n"/>
      <c r="Q40" s="97" t="n"/>
    </row>
    <row r="41">
      <c r="A41" s="160" t="inlineStr">
        <is>
          <t>1C</t>
        </is>
      </c>
      <c r="B41" s="100" t="inlineStr">
        <is>
          <t>Odyssey</t>
        </is>
      </c>
      <c r="C41" s="132" t="n">
        <v>0</v>
      </c>
      <c r="D41" s="132">
        <f>'Classified FTEs'!H83+'Classified FTEs'!K83</f>
        <v/>
      </c>
      <c r="E41" s="132">
        <f>'Classified FTEs'!I83+'Classified FTEs'!L83+'Classified FTEs'!M83+'Classified FTEs'!N83+'Classified FTEs'!O83</f>
        <v/>
      </c>
      <c r="F41" s="132" t="n">
        <v>1</v>
      </c>
      <c r="G41" s="132">
        <f>'Classified FTEs'!E83+'Classified FTEs'!F83+'Classified FTEs'!J83</f>
        <v/>
      </c>
      <c r="H41" s="132" t="n">
        <v>0</v>
      </c>
      <c r="I41" s="132" t="n">
        <v>0</v>
      </c>
      <c r="J41" s="132" t="n">
        <v>0</v>
      </c>
      <c r="K41" s="132" t="n">
        <v>0</v>
      </c>
      <c r="L41" s="132" t="n">
        <v>0</v>
      </c>
      <c r="M41" s="132" t="n">
        <v>0.48</v>
      </c>
      <c r="N41" s="133">
        <f>'Classified FTEs'!T83+'Classified FTEs'!U83+'Classified FTEs'!W83+'Classified FTEs'!X83+'Classified FTEs'!AB83+'Classified FTEs'!AD83+'Classified FTEs'!AE83</f>
        <v/>
      </c>
      <c r="O41" s="133">
        <f>SUM('instruction-charters'!C41:N41)+SUM('support-charters'!C41:N41)</f>
        <v/>
      </c>
      <c r="P41" s="97" t="n"/>
      <c r="Q41" s="97" t="n"/>
    </row>
    <row r="42">
      <c r="A42" s="160" t="n">
        <v>68</v>
      </c>
      <c r="B42" s="100" t="inlineStr">
        <is>
          <t>Ogden Prep Academy</t>
        </is>
      </c>
      <c r="C42" s="137" t="n">
        <v>1</v>
      </c>
      <c r="D42" s="137">
        <f>'Classified FTEs'!H84+'Classified FTEs'!K84</f>
        <v/>
      </c>
      <c r="E42" s="137">
        <f>'Classified FTEs'!I84+'Classified FTEs'!L84+'Classified FTEs'!M84+'Classified FTEs'!N84+'Classified FTEs'!O84</f>
        <v/>
      </c>
      <c r="F42" s="137" t="n">
        <v>2</v>
      </c>
      <c r="G42" s="137">
        <f>'Classified FTEs'!E84+'Classified FTEs'!F84+'Classified FTEs'!J84</f>
        <v/>
      </c>
      <c r="H42" s="137" t="n">
        <v>0</v>
      </c>
      <c r="I42" s="137" t="n">
        <v>0</v>
      </c>
      <c r="J42" s="137" t="n">
        <v>0</v>
      </c>
      <c r="K42" s="137" t="n">
        <v>0</v>
      </c>
      <c r="L42" s="137" t="n">
        <v>1</v>
      </c>
      <c r="M42" s="137" t="n">
        <v>0</v>
      </c>
      <c r="N42" s="138">
        <f>'Classified FTEs'!T84+'Classified FTEs'!U84+'Classified FTEs'!W84+'Classified FTEs'!X84+'Classified FTEs'!AB84+'Classified FTEs'!AD84+'Classified FTEs'!AE84</f>
        <v/>
      </c>
      <c r="O42" s="138">
        <f>SUM('instruction-charters'!C42:N42)+SUM('support-charters'!C42:N42)</f>
        <v/>
      </c>
      <c r="P42" s="97" t="n"/>
      <c r="Q42" s="97" t="n"/>
    </row>
    <row r="43">
      <c r="A43" s="160" t="inlineStr">
        <is>
          <t>8D</t>
        </is>
      </c>
      <c r="B43" s="100" t="inlineStr">
        <is>
          <t>Open Classroom</t>
        </is>
      </c>
      <c r="C43" s="132" t="n">
        <v>0</v>
      </c>
      <c r="D43" s="132">
        <f>'Classified FTEs'!H85+'Classified FTEs'!K85</f>
        <v/>
      </c>
      <c r="E43" s="132">
        <f>'Classified FTEs'!I85+'Classified FTEs'!L85+'Classified FTEs'!M85+'Classified FTEs'!N85+'Classified FTEs'!O85</f>
        <v/>
      </c>
      <c r="F43" s="132" t="n">
        <v>1</v>
      </c>
      <c r="G43" s="132">
        <f>'Classified FTEs'!E85+'Classified FTEs'!F85+'Classified FTEs'!J85</f>
        <v/>
      </c>
      <c r="H43" s="132" t="n">
        <v>0</v>
      </c>
      <c r="I43" s="132" t="n">
        <v>0</v>
      </c>
      <c r="J43" s="132" t="n">
        <v>0</v>
      </c>
      <c r="K43" s="132" t="n">
        <v>0</v>
      </c>
      <c r="L43" s="132" t="n">
        <v>0</v>
      </c>
      <c r="M43" s="132" t="n">
        <v>0</v>
      </c>
      <c r="N43" s="133">
        <f>'Classified FTEs'!T85+'Classified FTEs'!U85+'Classified FTEs'!W85+'Classified FTEs'!X85+'Classified FTEs'!AB85+'Classified FTEs'!AD85+'Classified FTEs'!AE85</f>
        <v/>
      </c>
      <c r="O43" s="133">
        <f>SUM('instruction-charters'!C43:N43)+SUM('support-charters'!C43:N43)</f>
        <v/>
      </c>
      <c r="P43" s="97" t="n"/>
      <c r="Q43" s="97" t="n"/>
    </row>
    <row r="44">
      <c r="A44" s="160" t="inlineStr">
        <is>
          <t>9C</t>
        </is>
      </c>
      <c r="B44" s="100" t="inlineStr">
        <is>
          <t>Paradigm High School</t>
        </is>
      </c>
      <c r="C44" s="132" t="n">
        <v>1.67</v>
      </c>
      <c r="D44" s="132">
        <f>'Classified FTEs'!H86+'Classified FTEs'!K86</f>
        <v/>
      </c>
      <c r="E44" s="132">
        <f>'Classified FTEs'!I86+'Classified FTEs'!L86+'Classified FTEs'!M86+'Classified FTEs'!N86+'Classified FTEs'!O86</f>
        <v/>
      </c>
      <c r="F44" s="132" t="n">
        <v>0</v>
      </c>
      <c r="G44" s="132">
        <f>'Classified FTEs'!E86+'Classified FTEs'!F86+'Classified FTEs'!J86</f>
        <v/>
      </c>
      <c r="H44" s="132" t="n">
        <v>0</v>
      </c>
      <c r="I44" s="132" t="n">
        <v>0</v>
      </c>
      <c r="J44" s="132" t="n">
        <v>0</v>
      </c>
      <c r="K44" s="132" t="n">
        <v>0</v>
      </c>
      <c r="L44" s="132" t="n">
        <v>0</v>
      </c>
      <c r="M44" s="132" t="n">
        <v>0</v>
      </c>
      <c r="N44" s="133">
        <f>'Classified FTEs'!T86+'Classified FTEs'!U86+'Classified FTEs'!W86+'Classified FTEs'!X86+'Classified FTEs'!AB86+'Classified FTEs'!AD86+'Classified FTEs'!AE86</f>
        <v/>
      </c>
      <c r="O44" s="133">
        <f>SUM('instruction-charters'!C44:N44)+SUM('support-charters'!C44:N44)</f>
        <v/>
      </c>
      <c r="P44" s="97" t="n"/>
      <c r="Q44" s="97" t="n"/>
    </row>
    <row r="45">
      <c r="A45" s="160" t="n">
        <v>86</v>
      </c>
      <c r="B45" s="100" t="inlineStr">
        <is>
          <t>Pinnacle Canyon Academy</t>
        </is>
      </c>
      <c r="C45" s="132" t="n">
        <v>1.583</v>
      </c>
      <c r="D45" s="132">
        <f>'Classified FTEs'!H87+'Classified FTEs'!K87</f>
        <v/>
      </c>
      <c r="E45" s="132">
        <f>'Classified FTEs'!I87+'Classified FTEs'!L87+'Classified FTEs'!M87+'Classified FTEs'!N87+'Classified FTEs'!O87</f>
        <v/>
      </c>
      <c r="F45" s="132" t="n">
        <v>1.056</v>
      </c>
      <c r="G45" s="132">
        <f>'Classified FTEs'!E87+'Classified FTEs'!F87+'Classified FTEs'!J87</f>
        <v/>
      </c>
      <c r="H45" s="132" t="n">
        <v>1</v>
      </c>
      <c r="I45" s="132" t="n">
        <v>0</v>
      </c>
      <c r="J45" s="132" t="n">
        <v>0.37</v>
      </c>
      <c r="K45" s="132" t="n">
        <v>0</v>
      </c>
      <c r="L45" s="132" t="n">
        <v>0.25</v>
      </c>
      <c r="M45" s="132" t="n">
        <v>0</v>
      </c>
      <c r="N45" s="133">
        <f>'Classified FTEs'!T87+'Classified FTEs'!U87+'Classified FTEs'!W87+'Classified FTEs'!X87+'Classified FTEs'!AB87+'Classified FTEs'!AD87+'Classified FTEs'!AE87</f>
        <v/>
      </c>
      <c r="O45" s="133">
        <f>SUM('instruction-charters'!C45:N45)+SUM('support-charters'!C45:N45)</f>
        <v/>
      </c>
      <c r="P45" s="97" t="n"/>
      <c r="Q45" s="97" t="n"/>
    </row>
    <row r="46">
      <c r="A46" s="160" t="inlineStr">
        <is>
          <t>A2</t>
        </is>
      </c>
      <c r="B46" s="100" t="inlineStr">
        <is>
          <t>Ranches Academy</t>
        </is>
      </c>
      <c r="C46" s="142" t="n">
        <v>0</v>
      </c>
      <c r="D46" s="142">
        <f>'Classified FTEs'!H88+'Classified FTEs'!K88</f>
        <v/>
      </c>
      <c r="E46" s="142">
        <f>'Classified FTEs'!I88+'Classified FTEs'!L88+'Classified FTEs'!M88+'Classified FTEs'!N88+'Classified FTEs'!O88</f>
        <v/>
      </c>
      <c r="F46" s="142" t="n">
        <v>0</v>
      </c>
      <c r="G46" s="142">
        <f>'Classified FTEs'!E88+'Classified FTEs'!F88+'Classified FTEs'!J88</f>
        <v/>
      </c>
      <c r="H46" s="142" t="n">
        <v>0</v>
      </c>
      <c r="I46" s="142" t="n">
        <v>0</v>
      </c>
      <c r="J46" s="142" t="n">
        <v>0</v>
      </c>
      <c r="K46" s="142" t="n">
        <v>0</v>
      </c>
      <c r="L46" s="142" t="n">
        <v>0</v>
      </c>
      <c r="M46" s="142" t="n">
        <v>0</v>
      </c>
      <c r="N46" s="143">
        <f>'Classified FTEs'!T88+'Classified FTEs'!U88+'Classified FTEs'!W88+'Classified FTEs'!X88+'Classified FTEs'!AB88+'Classified FTEs'!AD88+'Classified FTEs'!AE88</f>
        <v/>
      </c>
      <c r="O46" s="143">
        <f>SUM('instruction-charters'!C46:N46)+SUM('support-charters'!C46:N46)</f>
        <v/>
      </c>
      <c r="P46" s="97" t="n"/>
      <c r="Q46" s="97" t="n"/>
    </row>
    <row r="47">
      <c r="A47" s="160" t="inlineStr">
        <is>
          <t>7B</t>
        </is>
      </c>
      <c r="B47" s="100" t="inlineStr">
        <is>
          <t>[Person_15] Academy</t>
        </is>
      </c>
      <c r="C47" s="132" t="n">
        <v>0</v>
      </c>
      <c r="D47" s="132">
        <f>'Classified FTEs'!H89+'Classified FTEs'!K89</f>
        <v/>
      </c>
      <c r="E47" s="132">
        <f>'Classified FTEs'!I89+'Classified FTEs'!L89+'Classified FTEs'!M89+'Classified FTEs'!N89+'Classified FTEs'!O89</f>
        <v/>
      </c>
      <c r="F47" s="132" t="n">
        <v>1</v>
      </c>
      <c r="G47" s="132">
        <f>'Classified FTEs'!E89+'Classified FTEs'!F89+'Classified FTEs'!J89</f>
        <v/>
      </c>
      <c r="H47" s="132" t="n">
        <v>0</v>
      </c>
      <c r="I47" s="132" t="n">
        <v>0</v>
      </c>
      <c r="J47" s="132" t="n">
        <v>0</v>
      </c>
      <c r="K47" s="132" t="n">
        <v>0</v>
      </c>
      <c r="L47" s="132" t="n">
        <v>2</v>
      </c>
      <c r="M47" s="132" t="n">
        <v>0</v>
      </c>
      <c r="N47" s="133">
        <f>'Classified FTEs'!T89+'Classified FTEs'!U89+'Classified FTEs'!W89+'Classified FTEs'!X89+'Classified FTEs'!AB89+'Classified FTEs'!AD89+'Classified FTEs'!AE89</f>
        <v/>
      </c>
      <c r="O47" s="133">
        <f>SUM('instruction-charters'!C47:N47)+SUM('support-charters'!C47:N47)</f>
        <v/>
      </c>
      <c r="P47" s="97" t="n"/>
      <c r="Q47" s="97" t="n"/>
    </row>
    <row r="48">
      <c r="A48" s="160" t="inlineStr">
        <is>
          <t>1D</t>
        </is>
      </c>
      <c r="B48" s="100" t="inlineStr">
        <is>
          <t>Renaissance Academy</t>
        </is>
      </c>
      <c r="C48" s="132" t="n">
        <v>0</v>
      </c>
      <c r="D48" s="132">
        <f>'Classified FTEs'!H90+'Classified FTEs'!K90</f>
        <v/>
      </c>
      <c r="E48" s="132">
        <f>'Classified FTEs'!I90+'Classified FTEs'!L90+'Classified FTEs'!M90+'Classified FTEs'!N90+'Classified FTEs'!O90</f>
        <v/>
      </c>
      <c r="F48" s="132" t="n">
        <v>1.889</v>
      </c>
      <c r="G48" s="132">
        <f>'Classified FTEs'!E90+'Classified FTEs'!F90+'Classified FTEs'!J90</f>
        <v/>
      </c>
      <c r="H48" s="132" t="n">
        <v>0</v>
      </c>
      <c r="I48" s="132" t="n">
        <v>0</v>
      </c>
      <c r="J48" s="132" t="n">
        <v>0</v>
      </c>
      <c r="K48" s="132" t="n">
        <v>0</v>
      </c>
      <c r="L48" s="132" t="n">
        <v>0</v>
      </c>
      <c r="M48" s="132" t="n">
        <v>0</v>
      </c>
      <c r="N48" s="133">
        <f>'Classified FTEs'!T90+'Classified FTEs'!U90+'Classified FTEs'!W90+'Classified FTEs'!X90+'Classified FTEs'!AB90+'Classified FTEs'!AD90+'Classified FTEs'!AE90</f>
        <v/>
      </c>
      <c r="O48" s="133">
        <f>SUM('instruction-charters'!C48:N48)+SUM('support-charters'!C48:N48)</f>
        <v/>
      </c>
      <c r="P48" s="97" t="n"/>
      <c r="Q48" s="97" t="n"/>
    </row>
    <row r="49">
      <c r="A49" s="160" t="n">
        <v>97</v>
      </c>
      <c r="B49" s="100" t="inlineStr">
        <is>
          <t>Salt Lake Arts Academy</t>
        </is>
      </c>
      <c r="C49" s="132" t="n">
        <v>0</v>
      </c>
      <c r="D49" s="132">
        <f>'Classified FTEs'!H91+'Classified FTEs'!K91</f>
        <v/>
      </c>
      <c r="E49" s="132">
        <f>'Classified FTEs'!I91+'Classified FTEs'!L91+'Classified FTEs'!M91+'Classified FTEs'!N91+'Classified FTEs'!O91</f>
        <v/>
      </c>
      <c r="F49" s="132" t="n">
        <v>1</v>
      </c>
      <c r="G49" s="132">
        <f>'Classified FTEs'!E91+'Classified FTEs'!F91+'Classified FTEs'!J91</f>
        <v/>
      </c>
      <c r="H49" s="132" t="n">
        <v>0</v>
      </c>
      <c r="I49" s="132" t="n">
        <v>0</v>
      </c>
      <c r="J49" s="132" t="n">
        <v>0</v>
      </c>
      <c r="K49" s="132" t="n">
        <v>0</v>
      </c>
      <c r="L49" s="132" t="n">
        <v>0</v>
      </c>
      <c r="M49" s="132" t="n">
        <v>0</v>
      </c>
      <c r="N49" s="133">
        <f>'Classified FTEs'!T91+'Classified FTEs'!U91+'Classified FTEs'!W91+'Classified FTEs'!X91+'Classified FTEs'!AB91+'Classified FTEs'!AD91+'Classified FTEs'!AE91</f>
        <v/>
      </c>
      <c r="O49" s="133">
        <f>SUM('instruction-charters'!C49:N49)+SUM('support-charters'!C49:N49)</f>
        <v/>
      </c>
      <c r="P49" s="97" t="n"/>
      <c r="Q49" s="97" t="n"/>
    </row>
    <row r="50">
      <c r="A50" s="160" t="inlineStr">
        <is>
          <t>7D</t>
        </is>
      </c>
      <c r="B50" s="100" t="inlineStr">
        <is>
          <t>Salt Lake School for Perf. Arts</t>
        </is>
      </c>
      <c r="C50" s="132" t="n">
        <v>0</v>
      </c>
      <c r="D50" s="132">
        <f>'Classified FTEs'!H92+'Classified FTEs'!K92</f>
        <v/>
      </c>
      <c r="E50" s="132">
        <f>'Classified FTEs'!I92+'Classified FTEs'!L92+'Classified FTEs'!M92+'Classified FTEs'!N92+'Classified FTEs'!O92</f>
        <v/>
      </c>
      <c r="F50" s="132" t="n">
        <v>1.88</v>
      </c>
      <c r="G50" s="132">
        <f>'Classified FTEs'!E92+'Classified FTEs'!F92+'Classified FTEs'!J92</f>
        <v/>
      </c>
      <c r="H50" s="132" t="n">
        <v>0</v>
      </c>
      <c r="I50" s="132" t="n">
        <v>0</v>
      </c>
      <c r="J50" s="132" t="n">
        <v>0</v>
      </c>
      <c r="K50" s="132" t="n">
        <v>0</v>
      </c>
      <c r="L50" s="132" t="n">
        <v>0</v>
      </c>
      <c r="M50" s="132" t="n">
        <v>0</v>
      </c>
      <c r="N50" s="133">
        <f>'Classified FTEs'!T92+'Classified FTEs'!U92+'Classified FTEs'!W92+'Classified FTEs'!X92+'Classified FTEs'!AB92+'Classified FTEs'!AD92+'Classified FTEs'!AE92</f>
        <v/>
      </c>
      <c r="O50" s="133">
        <f>SUM('instruction-charters'!C50:N50)+SUM('support-charters'!C50:N50)</f>
        <v/>
      </c>
      <c r="P50" s="97" t="n"/>
      <c r="Q50" s="97" t="n"/>
    </row>
    <row r="51">
      <c r="A51" s="160" t="n">
        <v>89</v>
      </c>
      <c r="B51" s="100" t="inlineStr">
        <is>
          <t>[Person_16]</t>
        </is>
      </c>
      <c r="C51" s="132" t="n">
        <v>0</v>
      </c>
      <c r="D51" s="132">
        <f>'Classified FTEs'!H93+'Classified FTEs'!K93</f>
        <v/>
      </c>
      <c r="E51" s="132">
        <f>'Classified FTEs'!I93+'Classified FTEs'!L93+'Classified FTEs'!M93+'Classified FTEs'!N93+'Classified FTEs'!O93</f>
        <v/>
      </c>
      <c r="F51" s="132" t="n">
        <v>0.8</v>
      </c>
      <c r="G51" s="132">
        <f>'Classified FTEs'!E93+'Classified FTEs'!F93+'Classified FTEs'!J93</f>
        <v/>
      </c>
      <c r="H51" s="132" t="n">
        <v>0</v>
      </c>
      <c r="I51" s="132" t="n">
        <v>0</v>
      </c>
      <c r="J51" s="132" t="n">
        <v>0</v>
      </c>
      <c r="K51" s="132" t="n">
        <v>0</v>
      </c>
      <c r="L51" s="132" t="n">
        <v>0</v>
      </c>
      <c r="M51" s="132" t="n">
        <v>0</v>
      </c>
      <c r="N51" s="133">
        <f>'Classified FTEs'!T93+'Classified FTEs'!U93+'Classified FTEs'!W93+'Classified FTEs'!X93+'Classified FTEs'!AB93+'Classified FTEs'!AD93+'Classified FTEs'!AE93</f>
        <v/>
      </c>
      <c r="O51" s="133">
        <f>SUM('instruction-charters'!C51:N51)+SUM('support-charters'!C51:N51)</f>
        <v/>
      </c>
      <c r="P51" s="97" t="n"/>
      <c r="Q51" s="97" t="n"/>
    </row>
    <row r="52">
      <c r="A52" s="160" t="inlineStr">
        <is>
          <t>3D</t>
        </is>
      </c>
      <c r="B52" s="100" t="inlineStr">
        <is>
          <t>Spectrum Academy</t>
        </is>
      </c>
      <c r="C52" s="137" t="n">
        <v>0</v>
      </c>
      <c r="D52" s="137">
        <f>'Classified FTEs'!H94+'Classified FTEs'!K94</f>
        <v/>
      </c>
      <c r="E52" s="137">
        <f>'Classified FTEs'!I94+'Classified FTEs'!L94+'Classified FTEs'!M94+'Classified FTEs'!N94+'Classified FTEs'!O94</f>
        <v/>
      </c>
      <c r="F52" s="137" t="n">
        <v>1.111</v>
      </c>
      <c r="G52" s="137">
        <f>'Classified FTEs'!E94+'Classified FTEs'!F94+'Classified FTEs'!J94</f>
        <v/>
      </c>
      <c r="H52" s="137" t="n">
        <v>1</v>
      </c>
      <c r="I52" s="137" t="n">
        <v>0</v>
      </c>
      <c r="J52" s="137" t="n">
        <v>0</v>
      </c>
      <c r="K52" s="137" t="n">
        <v>0</v>
      </c>
      <c r="L52" s="137" t="n">
        <v>0</v>
      </c>
      <c r="M52" s="137" t="n">
        <v>0.05</v>
      </c>
      <c r="N52" s="138">
        <f>'Classified FTEs'!T94+'Classified FTEs'!U94+'Classified FTEs'!W94+'Classified FTEs'!X94+'Classified FTEs'!AB94+'Classified FTEs'!AD94+'Classified FTEs'!AE94</f>
        <v/>
      </c>
      <c r="O52" s="138">
        <f>SUM('instruction-charters'!C52:N52)+SUM('support-charters'!C52:N52)</f>
        <v/>
      </c>
      <c r="P52" s="97" t="n"/>
      <c r="Q52" s="97" t="n"/>
    </row>
    <row r="53">
      <c r="A53" s="160" t="inlineStr">
        <is>
          <t>A9</t>
        </is>
      </c>
      <c r="B53" s="100" t="inlineStr">
        <is>
          <t>SUCCESS Academy</t>
        </is>
      </c>
      <c r="C53" s="132" t="n">
        <v>0</v>
      </c>
      <c r="D53" s="132">
        <f>'Classified FTEs'!H95+'Classified FTEs'!K95</f>
        <v/>
      </c>
      <c r="E53" s="132">
        <f>'Classified FTEs'!I95+'Classified FTEs'!L95+'Classified FTEs'!M95+'Classified FTEs'!N95+'Classified FTEs'!O95</f>
        <v/>
      </c>
      <c r="F53" s="132" t="n">
        <v>1</v>
      </c>
      <c r="G53" s="132">
        <f>'Classified FTEs'!E95+'Classified FTEs'!F95+'Classified FTEs'!J95</f>
        <v/>
      </c>
      <c r="H53" s="132" t="n">
        <v>0</v>
      </c>
      <c r="I53" s="132" t="n">
        <v>0</v>
      </c>
      <c r="J53" s="132" t="n">
        <v>0</v>
      </c>
      <c r="K53" s="132" t="n">
        <v>0</v>
      </c>
      <c r="L53" s="132" t="n">
        <v>0</v>
      </c>
      <c r="M53" s="132" t="n">
        <v>0</v>
      </c>
      <c r="N53" s="133">
        <f>'Classified FTEs'!T95+'Classified FTEs'!U95+'Classified FTEs'!W95+'Classified FTEs'!X95+'Classified FTEs'!AB95+'Classified FTEs'!AD95+'Classified FTEs'!AE95</f>
        <v/>
      </c>
      <c r="O53" s="133">
        <f>SUM('instruction-charters'!C53:N53)+SUM('support-charters'!C53:N53)</f>
        <v/>
      </c>
      <c r="P53" s="97" t="n"/>
      <c r="Q53" s="97" t="n"/>
    </row>
    <row r="54">
      <c r="A54" s="160" t="n">
        <v>88</v>
      </c>
      <c r="B54" s="100" t="inlineStr">
        <is>
          <t>Success School</t>
        </is>
      </c>
      <c r="C54" s="132" t="n">
        <v>0</v>
      </c>
      <c r="D54" s="132">
        <f>'Classified FTEs'!H96+'Classified FTEs'!K96</f>
        <v/>
      </c>
      <c r="E54" s="132">
        <f>'Classified FTEs'!I96+'Classified FTEs'!L96+'Classified FTEs'!M96+'Classified FTEs'!N96+'Classified FTEs'!O96</f>
        <v/>
      </c>
      <c r="F54" s="132" t="n">
        <v>0</v>
      </c>
      <c r="G54" s="132">
        <f>'Classified FTEs'!E96+'Classified FTEs'!F96+'Classified FTEs'!J96</f>
        <v/>
      </c>
      <c r="H54" s="132" t="n">
        <v>0</v>
      </c>
      <c r="I54" s="132" t="n">
        <v>0</v>
      </c>
      <c r="J54" s="132" t="n">
        <v>0</v>
      </c>
      <c r="K54" s="132" t="n">
        <v>0</v>
      </c>
      <c r="L54" s="132" t="n">
        <v>0</v>
      </c>
      <c r="M54" s="132" t="n">
        <v>0</v>
      </c>
      <c r="N54" s="133">
        <f>'Classified FTEs'!T96+'Classified FTEs'!U96+'Classified FTEs'!W96+'Classified FTEs'!X96+'Classified FTEs'!AB96+'Classified FTEs'!AD96+'Classified FTEs'!AE96</f>
        <v/>
      </c>
      <c r="O54" s="133">
        <f>SUM('instruction-charters'!C54:N54)+SUM('support-charters'!C54:N54)</f>
        <v/>
      </c>
      <c r="P54" s="97" t="n"/>
      <c r="Q54" s="97" t="n"/>
    </row>
    <row r="55">
      <c r="A55" s="160" t="inlineStr">
        <is>
          <t>A4</t>
        </is>
      </c>
      <c r="B55" s="100" t="inlineStr">
        <is>
          <t>Summit Academy</t>
        </is>
      </c>
      <c r="C55" s="132" t="n">
        <v>0</v>
      </c>
      <c r="D55" s="132">
        <f>'Classified FTEs'!H97+'Classified FTEs'!K97</f>
        <v/>
      </c>
      <c r="E55" s="132">
        <f>'Classified FTEs'!I97+'Classified FTEs'!L97+'Classified FTEs'!M97+'Classified FTEs'!N97+'Classified FTEs'!O97</f>
        <v/>
      </c>
      <c r="F55" s="132" t="n">
        <v>2</v>
      </c>
      <c r="G55" s="132">
        <f>'Classified FTEs'!E97+'Classified FTEs'!F97+'Classified FTEs'!J97</f>
        <v/>
      </c>
      <c r="H55" s="132" t="n">
        <v>0</v>
      </c>
      <c r="I55" s="132" t="n">
        <v>0</v>
      </c>
      <c r="J55" s="132" t="n">
        <v>0.67</v>
      </c>
      <c r="K55" s="132" t="n">
        <v>0</v>
      </c>
      <c r="L55" s="132" t="n">
        <v>0</v>
      </c>
      <c r="M55" s="132" t="n">
        <v>0</v>
      </c>
      <c r="N55" s="133">
        <f>'Classified FTEs'!T97+'Classified FTEs'!U97+'Classified FTEs'!W97+'Classified FTEs'!X97+'Classified FTEs'!AB97+'Classified FTEs'!AD97+'Classified FTEs'!AE97</f>
        <v/>
      </c>
      <c r="O55" s="133">
        <f>SUM('instruction-charters'!C55:N55)+SUM('support-charters'!C55:N55)</f>
        <v/>
      </c>
      <c r="P55" s="97" t="n"/>
      <c r="Q55" s="97" t="n"/>
    </row>
    <row r="56">
      <c r="A56" s="160" t="inlineStr">
        <is>
          <t>4D</t>
        </is>
      </c>
      <c r="B56" s="100" t="inlineStr">
        <is>
          <t>Syracuse Arts Academy</t>
        </is>
      </c>
      <c r="C56" s="142" t="n">
        <v>0</v>
      </c>
      <c r="D56" s="142">
        <f>'Classified FTEs'!H98+'Classified FTEs'!K98</f>
        <v/>
      </c>
      <c r="E56" s="142">
        <f>'Classified FTEs'!I98+'Classified FTEs'!L98+'Classified FTEs'!M98+'Classified FTEs'!N98+'Classified FTEs'!O98</f>
        <v/>
      </c>
      <c r="F56" s="142" t="n">
        <v>1</v>
      </c>
      <c r="G56" s="142">
        <f>'Classified FTEs'!E98+'Classified FTEs'!F98+'Classified FTEs'!J98</f>
        <v/>
      </c>
      <c r="H56" s="142" t="n">
        <v>0</v>
      </c>
      <c r="I56" s="142" t="n">
        <v>0</v>
      </c>
      <c r="J56" s="142" t="n">
        <v>0</v>
      </c>
      <c r="K56" s="142" t="n">
        <v>0</v>
      </c>
      <c r="L56" s="142" t="n">
        <v>0.68</v>
      </c>
      <c r="M56" s="142" t="n">
        <v>0</v>
      </c>
      <c r="N56" s="143">
        <f>'Classified FTEs'!T98+'Classified FTEs'!U98+'Classified FTEs'!W98+'Classified FTEs'!X98+'Classified FTEs'!AB98+'Classified FTEs'!AD98+'Classified FTEs'!AE98</f>
        <v/>
      </c>
      <c r="O56" s="143">
        <f>SUM('instruction-charters'!C56:N56)+SUM('support-charters'!C56:N56)</f>
        <v/>
      </c>
      <c r="P56" s="97" t="n"/>
      <c r="Q56" s="97" t="n"/>
    </row>
    <row r="57">
      <c r="A57" s="160" t="n">
        <v>94</v>
      </c>
      <c r="B57" s="100" t="inlineStr">
        <is>
          <t>[Person_17]</t>
        </is>
      </c>
      <c r="C57" s="137" t="n">
        <v>0</v>
      </c>
      <c r="D57" s="137">
        <f>'Classified FTEs'!H99+'Classified FTEs'!K99</f>
        <v/>
      </c>
      <c r="E57" s="137">
        <f>'Classified FTEs'!I99+'Classified FTEs'!L99+'Classified FTEs'!M99+'Classified FTEs'!N99+'Classified FTEs'!O99</f>
        <v/>
      </c>
      <c r="F57" s="137" t="n">
        <v>1</v>
      </c>
      <c r="G57" s="137">
        <f>'Classified FTEs'!E99+'Classified FTEs'!F99+'Classified FTEs'!J99</f>
        <v/>
      </c>
      <c r="H57" s="137" t="n">
        <v>0</v>
      </c>
      <c r="I57" s="137" t="n">
        <v>0</v>
      </c>
      <c r="J57" s="137" t="n">
        <v>0</v>
      </c>
      <c r="K57" s="137" t="n">
        <v>0</v>
      </c>
      <c r="L57" s="137" t="n">
        <v>0</v>
      </c>
      <c r="M57" s="137" t="n">
        <v>0</v>
      </c>
      <c r="N57" s="138">
        <f>'Classified FTEs'!T99+'Classified FTEs'!U99+'Classified FTEs'!W99+'Classified FTEs'!X99+'Classified FTEs'!AB99+'Classified FTEs'!AD99+'Classified FTEs'!AE99</f>
        <v/>
      </c>
      <c r="O57" s="138">
        <f>SUM('instruction-charters'!C57:N57)+SUM('support-charters'!C57:N57)</f>
        <v/>
      </c>
      <c r="P57" s="97" t="n"/>
      <c r="Q57" s="97" t="n"/>
    </row>
    <row r="58">
      <c r="A58" s="160" t="inlineStr">
        <is>
          <t>6B</t>
        </is>
      </c>
      <c r="B58" s="100" t="inlineStr">
        <is>
          <t>[Person_18]</t>
        </is>
      </c>
      <c r="C58" s="132" t="n">
        <v>0</v>
      </c>
      <c r="D58" s="132">
        <f>'Classified FTEs'!H100+'Classified FTEs'!K100</f>
        <v/>
      </c>
      <c r="E58" s="132">
        <f>'Classified FTEs'!I100+'Classified FTEs'!L100+'Classified FTEs'!M100+'Classified FTEs'!N100+'Classified FTEs'!O100</f>
        <v/>
      </c>
      <c r="F58" s="132" t="n">
        <v>1</v>
      </c>
      <c r="G58" s="132">
        <f>'Classified FTEs'!E100+'Classified FTEs'!F100+'Classified FTEs'!J100</f>
        <v/>
      </c>
      <c r="H58" s="132" t="n">
        <v>1</v>
      </c>
      <c r="I58" s="132" t="n">
        <v>0</v>
      </c>
      <c r="J58" s="132" t="n">
        <v>0</v>
      </c>
      <c r="K58" s="132" t="n">
        <v>0</v>
      </c>
      <c r="L58" s="132" t="n">
        <v>0</v>
      </c>
      <c r="M58" s="132" t="n">
        <v>0</v>
      </c>
      <c r="N58" s="133">
        <f>'Classified FTEs'!T100+'Classified FTEs'!U100+'Classified FTEs'!W100+'Classified FTEs'!X100+'Classified FTEs'!AB100+'Classified FTEs'!AD100+'Classified FTEs'!AE100</f>
        <v/>
      </c>
      <c r="O58" s="133">
        <f>SUM('instruction-charters'!C58:N58)+SUM('support-charters'!C58:N58)</f>
        <v/>
      </c>
      <c r="P58" s="97" t="n"/>
      <c r="Q58" s="97" t="n"/>
    </row>
    <row r="59">
      <c r="A59" s="161" t="n">
        <v>95</v>
      </c>
      <c r="B59" s="100" t="inlineStr">
        <is>
          <t>Timpanogos Academy</t>
        </is>
      </c>
      <c r="C59" s="132" t="n">
        <v>0</v>
      </c>
      <c r="D59" s="132">
        <f>'Classified FTEs'!H101+'Classified FTEs'!K101</f>
        <v/>
      </c>
      <c r="E59" s="132">
        <f>'Classified FTEs'!I101+'Classified FTEs'!L101+'Classified FTEs'!M101+'Classified FTEs'!N101+'Classified FTEs'!O101</f>
        <v/>
      </c>
      <c r="F59" s="132" t="n">
        <v>1</v>
      </c>
      <c r="G59" s="132">
        <f>'Classified FTEs'!E101+'Classified FTEs'!F101+'Classified FTEs'!J101</f>
        <v/>
      </c>
      <c r="H59" s="132" t="n">
        <v>0</v>
      </c>
      <c r="I59" s="132" t="n">
        <v>0</v>
      </c>
      <c r="J59" s="132" t="n">
        <v>0</v>
      </c>
      <c r="K59" s="132" t="n">
        <v>0</v>
      </c>
      <c r="L59" s="132" t="n">
        <v>0</v>
      </c>
      <c r="M59" s="132" t="n">
        <v>0</v>
      </c>
      <c r="N59" s="133">
        <f>'Classified FTEs'!T101+'Classified FTEs'!U101+'Classified FTEs'!W101+'Classified FTEs'!X101+'Classified FTEs'!AB101+'Classified FTEs'!AD101+'Classified FTEs'!AE101</f>
        <v/>
      </c>
      <c r="O59" s="133">
        <f>SUM('instruction-charters'!C59:N59)+SUM('support-charters'!C59:N59)</f>
        <v/>
      </c>
      <c r="P59" s="97" t="n"/>
      <c r="Q59" s="97" t="n"/>
    </row>
    <row r="60">
      <c r="A60" s="161" t="n">
        <v>90</v>
      </c>
      <c r="B60" s="101" t="inlineStr">
        <is>
          <t>Tuacahn High</t>
        </is>
      </c>
      <c r="C60" s="132" t="n">
        <v>0</v>
      </c>
      <c r="D60" s="132">
        <f>'Classified FTEs'!H102+'Classified FTEs'!K102</f>
        <v/>
      </c>
      <c r="E60" s="132">
        <f>'Classified FTEs'!I102+'Classified FTEs'!L102+'Classified FTEs'!M102+'Classified FTEs'!N102+'Classified FTEs'!O102</f>
        <v/>
      </c>
      <c r="F60" s="132" t="n">
        <v>2.46</v>
      </c>
      <c r="G60" s="132">
        <f>'Classified FTEs'!E102+'Classified FTEs'!F102+'Classified FTEs'!J102</f>
        <v/>
      </c>
      <c r="H60" s="132" t="n">
        <v>0</v>
      </c>
      <c r="I60" s="132" t="n">
        <v>0</v>
      </c>
      <c r="J60" s="132" t="n">
        <v>0</v>
      </c>
      <c r="K60" s="132" t="n">
        <v>0</v>
      </c>
      <c r="L60" s="132" t="n">
        <v>0</v>
      </c>
      <c r="M60" s="132" t="n">
        <v>0</v>
      </c>
      <c r="N60" s="133">
        <f>'Classified FTEs'!T102+'Classified FTEs'!U102+'Classified FTEs'!W102+'Classified FTEs'!X102+'Classified FTEs'!AB102+'Classified FTEs'!AD102+'Classified FTEs'!AE102</f>
        <v/>
      </c>
      <c r="O60" s="133">
        <f>SUM('instruction-charters'!C60:N60)+SUM('support-charters'!C60:N60)</f>
        <v/>
      </c>
      <c r="P60" s="97" t="n"/>
      <c r="Q60" s="97" t="n"/>
    </row>
    <row r="61">
      <c r="A61" s="160" t="inlineStr">
        <is>
          <t>1B</t>
        </is>
      </c>
      <c r="B61" s="101" t="inlineStr">
        <is>
          <t>UCAS</t>
        </is>
      </c>
      <c r="C61" s="142" t="n">
        <v>0</v>
      </c>
      <c r="D61" s="142">
        <f>'Classified FTEs'!H103+'Classified FTEs'!K103</f>
        <v/>
      </c>
      <c r="E61" s="142">
        <f>'Classified FTEs'!I103+'Classified FTEs'!L103+'Classified FTEs'!M103+'Classified FTEs'!N103+'Classified FTEs'!O103</f>
        <v/>
      </c>
      <c r="F61" s="142" t="n">
        <v>1.28</v>
      </c>
      <c r="G61" s="142">
        <f>'Classified FTEs'!E103+'Classified FTEs'!F103+'Classified FTEs'!J103</f>
        <v/>
      </c>
      <c r="H61" s="142" t="n">
        <v>0</v>
      </c>
      <c r="I61" s="142" t="n">
        <v>0</v>
      </c>
      <c r="J61" s="142" t="n">
        <v>0</v>
      </c>
      <c r="K61" s="142" t="n">
        <v>0</v>
      </c>
      <c r="L61" s="142" t="n">
        <v>0.5</v>
      </c>
      <c r="M61" s="142" t="n">
        <v>0</v>
      </c>
      <c r="N61" s="143">
        <f>'Classified FTEs'!T103+'Classified FTEs'!U103+'Classified FTEs'!W103+'Classified FTEs'!X103+'Classified FTEs'!AB103+'Classified FTEs'!AD103+'Classified FTEs'!AE103</f>
        <v/>
      </c>
      <c r="O61" s="143">
        <f>SUM('instruction-charters'!C61:N61)+SUM('support-charters'!C61:N61)</f>
        <v/>
      </c>
      <c r="P61" s="97" t="n"/>
      <c r="Q61" s="97" t="n"/>
    </row>
    <row r="62">
      <c r="A62" s="161" t="n">
        <v>92</v>
      </c>
      <c r="B62" s="101" t="inlineStr">
        <is>
          <t>Uintah River High</t>
        </is>
      </c>
      <c r="C62" s="132" t="n">
        <v>0</v>
      </c>
      <c r="D62" s="132">
        <f>'Classified FTEs'!H104+'Classified FTEs'!K104</f>
        <v/>
      </c>
      <c r="E62" s="132">
        <f>'Classified FTEs'!I104+'Classified FTEs'!L104+'Classified FTEs'!M104+'Classified FTEs'!N104+'Classified FTEs'!O104</f>
        <v/>
      </c>
      <c r="F62" s="132" t="n">
        <v>1</v>
      </c>
      <c r="G62" s="132">
        <f>'Classified FTEs'!E104+'Classified FTEs'!F104+'Classified FTEs'!J104</f>
        <v/>
      </c>
      <c r="H62" s="132" t="n">
        <v>0</v>
      </c>
      <c r="I62" s="132" t="n">
        <v>0</v>
      </c>
      <c r="J62" s="132" t="n">
        <v>0</v>
      </c>
      <c r="K62" s="132" t="n">
        <v>0</v>
      </c>
      <c r="L62" s="132" t="n">
        <v>0</v>
      </c>
      <c r="M62" s="132" t="n">
        <v>0</v>
      </c>
      <c r="N62" s="133">
        <f>'Classified FTEs'!T104+'Classified FTEs'!U104+'Classified FTEs'!W104+'Classified FTEs'!X104+'Classified FTEs'!AB104+'Classified FTEs'!AD104+'Classified FTEs'!AE104</f>
        <v/>
      </c>
      <c r="O62" s="133">
        <f>SUM('instruction-charters'!C62:N62)+SUM('support-charters'!C62:N62)</f>
        <v/>
      </c>
      <c r="P62" s="97" t="n"/>
      <c r="Q62" s="97" t="n"/>
    </row>
    <row r="63">
      <c r="A63" s="161" t="n">
        <v>81</v>
      </c>
      <c r="B63" s="100" t="inlineStr">
        <is>
          <t>Walden School of Liberal Arts</t>
        </is>
      </c>
      <c r="C63" s="132" t="n">
        <v>0</v>
      </c>
      <c r="D63" s="132">
        <f>'Classified FTEs'!H105+'Classified FTEs'!K105</f>
        <v/>
      </c>
      <c r="E63" s="132">
        <f>'Classified FTEs'!I105+'Classified FTEs'!L105+'Classified FTEs'!M105+'Classified FTEs'!N105+'Classified FTEs'!O105</f>
        <v/>
      </c>
      <c r="F63" s="132" t="n">
        <v>0</v>
      </c>
      <c r="G63" s="132">
        <f>'Classified FTEs'!E105+'Classified FTEs'!F105+'Classified FTEs'!J105</f>
        <v/>
      </c>
      <c r="H63" s="132" t="n">
        <v>0</v>
      </c>
      <c r="I63" s="132" t="n">
        <v>0</v>
      </c>
      <c r="J63" s="132" t="n">
        <v>0</v>
      </c>
      <c r="K63" s="132" t="n">
        <v>0</v>
      </c>
      <c r="L63" s="132" t="n">
        <v>0</v>
      </c>
      <c r="M63" s="132" t="n">
        <v>0</v>
      </c>
      <c r="N63" s="133">
        <f>'Classified FTEs'!T105+'Classified FTEs'!U105+'Classified FTEs'!W105+'Classified FTEs'!X105+'Classified FTEs'!AB105+'Classified FTEs'!AD105+'Classified FTEs'!AE105</f>
        <v/>
      </c>
      <c r="O63" s="133">
        <f>SUM('instruction-charters'!C63:N63)+SUM('support-charters'!C63:N63)</f>
        <v/>
      </c>
      <c r="P63" s="97" t="n"/>
      <c r="Q63" s="97" t="n"/>
    </row>
    <row r="64" ht="13.5" customHeight="1" s="68" thickBot="1">
      <c r="A64" s="160" t="inlineStr">
        <is>
          <t>4B</t>
        </is>
      </c>
      <c r="B64" s="164" t="inlineStr">
        <is>
          <t>Wasatch Peak Academy</t>
        </is>
      </c>
      <c r="C64" s="132" t="n">
        <v>0</v>
      </c>
      <c r="D64" s="132">
        <f>'Classified FTEs'!H106+'Classified FTEs'!K106</f>
        <v/>
      </c>
      <c r="E64" s="132">
        <f>'Classified FTEs'!I106+'Classified FTEs'!L106+'Classified FTEs'!M106+'Classified FTEs'!N106+'Classified FTEs'!O106</f>
        <v/>
      </c>
      <c r="F64" s="132" t="n">
        <v>1</v>
      </c>
      <c r="G64" s="132">
        <f>'Classified FTEs'!E106+'Classified FTEs'!F106+'Classified FTEs'!J106</f>
        <v/>
      </c>
      <c r="H64" s="132" t="n">
        <v>0</v>
      </c>
      <c r="I64" s="132" t="n">
        <v>0</v>
      </c>
      <c r="J64" s="132" t="n">
        <v>0</v>
      </c>
      <c r="K64" s="132" t="n">
        <v>0</v>
      </c>
      <c r="L64" s="132" t="n">
        <v>0.65</v>
      </c>
      <c r="M64" s="132" t="n">
        <v>0</v>
      </c>
      <c r="N64" s="133">
        <f>'Classified FTEs'!T106+'Classified FTEs'!U106+'Classified FTEs'!W106+'Classified FTEs'!X106+'Classified FTEs'!AB106+'Classified FTEs'!AD106+'Classified FTEs'!AE106</f>
        <v/>
      </c>
      <c r="O64" s="133">
        <f>SUM('instruction-charters'!C64:N64)+SUM('support-charters'!C64:N64)</f>
        <v/>
      </c>
      <c r="P64" s="97" t="n"/>
      <c r="Q64" s="97" t="n"/>
    </row>
    <row r="65" ht="13.5" customHeight="1" s="68" thickBot="1">
      <c r="B65" s="162" t="inlineStr">
        <is>
          <t>CHARTER SCHOOL TOTAL</t>
        </is>
      </c>
      <c r="C65" s="148">
        <f>SUM(C7:C64)</f>
        <v/>
      </c>
      <c r="D65" s="148">
        <f>SUM(D7:D64)</f>
        <v/>
      </c>
      <c r="E65" s="148">
        <f>SUM(E7:E64)</f>
        <v/>
      </c>
      <c r="F65" s="148">
        <f>SUM(F7:F64)</f>
        <v/>
      </c>
      <c r="G65" s="148">
        <f>SUM(G7:G64)</f>
        <v/>
      </c>
      <c r="H65" s="148">
        <f>SUM(H7:H64)</f>
        <v/>
      </c>
      <c r="I65" s="148">
        <f>SUM(I7:I64)</f>
        <v/>
      </c>
      <c r="J65" s="148">
        <f>SUM(J7:J64)</f>
        <v/>
      </c>
      <c r="K65" s="148">
        <f>SUM(K7:K64)</f>
        <v/>
      </c>
      <c r="L65" s="148">
        <f>SUM(L7:L64)</f>
        <v/>
      </c>
      <c r="M65" s="148">
        <f>SUM(M7:M64)</f>
        <v/>
      </c>
      <c r="N65" s="149">
        <f>SUM(N7:N64)</f>
        <v/>
      </c>
      <c r="O65" s="149">
        <f>SUM(O7:O64)</f>
        <v/>
      </c>
      <c r="P65" s="97" t="n"/>
      <c r="Q65" s="97" t="n"/>
    </row>
    <row r="66">
      <c r="C66" s="97" t="n"/>
      <c r="D66" s="97" t="n"/>
      <c r="E66" s="97" t="n"/>
      <c r="F66" s="97" t="n"/>
      <c r="G66" s="97" t="n"/>
      <c r="H66" s="97" t="n"/>
      <c r="I66" s="97" t="n"/>
      <c r="J66" s="97" t="n"/>
      <c r="K66" s="97" t="n"/>
      <c r="L66" s="97" t="n"/>
      <c r="M66" s="97" t="n"/>
      <c r="N66" s="97" t="n"/>
      <c r="O66" s="97" t="n"/>
      <c r="P66" s="97" t="n"/>
      <c r="Q66" s="97" t="n"/>
    </row>
    <row r="67">
      <c r="C67" s="97" t="n"/>
      <c r="D67" s="97" t="n"/>
      <c r="E67" s="97" t="n"/>
      <c r="F67" s="97" t="n"/>
      <c r="G67" s="97" t="n"/>
      <c r="H67" s="97" t="n"/>
      <c r="I67" s="97" t="n"/>
      <c r="J67" s="97" t="n"/>
      <c r="K67" s="97" t="n"/>
      <c r="L67" s="97" t="n"/>
      <c r="M67" s="97" t="n"/>
      <c r="N67" s="97" t="n"/>
      <c r="O67" s="97" t="n"/>
      <c r="P67" s="97" t="n"/>
      <c r="Q67" s="97" t="n"/>
    </row>
    <row r="68">
      <c r="C68" s="97" t="n"/>
      <c r="D68" s="97" t="n"/>
      <c r="E68" s="97" t="n"/>
      <c r="F68" s="97" t="n"/>
      <c r="G68" s="97" t="n"/>
      <c r="H68" s="97" t="n"/>
      <c r="I68" s="97" t="n"/>
      <c r="J68" s="97" t="n"/>
      <c r="K68" s="97" t="n"/>
      <c r="L68" s="97" t="n"/>
      <c r="M68" s="97" t="n"/>
      <c r="N68" s="97" t="n"/>
      <c r="O68" s="97" t="n"/>
      <c r="P68" s="97" t="n"/>
      <c r="Q68" s="97" t="n"/>
    </row>
    <row r="69">
      <c r="C69" s="97" t="n"/>
      <c r="D69" s="97" t="n"/>
      <c r="E69" s="97" t="n"/>
      <c r="F69" s="97" t="n"/>
      <c r="G69" s="97" t="n"/>
      <c r="H69" s="97" t="n"/>
      <c r="I69" s="97" t="n"/>
      <c r="J69" s="97" t="n"/>
      <c r="K69" s="97" t="n"/>
      <c r="L69" s="97" t="n"/>
      <c r="M69" s="97" t="n"/>
      <c r="N69" s="97" t="n"/>
      <c r="O69" s="97" t="n"/>
      <c r="P69" s="97" t="n"/>
      <c r="Q69" s="97" t="n"/>
    </row>
    <row r="70">
      <c r="C70" s="97" t="n"/>
      <c r="D70" s="97" t="n"/>
      <c r="E70" s="97" t="n"/>
      <c r="F70" s="97" t="n"/>
      <c r="G70" s="97" t="n"/>
      <c r="H70" s="97" t="n"/>
      <c r="I70" s="97" t="n"/>
      <c r="J70" s="97" t="n"/>
      <c r="K70" s="97" t="n"/>
      <c r="L70" s="97" t="n"/>
      <c r="M70" s="97" t="n"/>
      <c r="N70" s="97" t="n"/>
      <c r="O70" s="97" t="n"/>
      <c r="P70" s="97" t="n"/>
      <c r="Q70" s="97" t="n"/>
    </row>
    <row r="71">
      <c r="C71" s="97" t="n"/>
      <c r="D71" s="97" t="n"/>
      <c r="E71" s="97" t="n"/>
      <c r="F71" s="97" t="n"/>
      <c r="G71" s="97" t="n"/>
      <c r="H71" s="97" t="n"/>
      <c r="I71" s="97" t="n"/>
      <c r="J71" s="97" t="n"/>
      <c r="K71" s="97" t="n"/>
      <c r="L71" s="97" t="n"/>
      <c r="M71" s="97" t="n"/>
      <c r="N71" s="97" t="n"/>
      <c r="O71" s="97" t="n"/>
      <c r="P71" s="97" t="n"/>
      <c r="Q71" s="97" t="n"/>
    </row>
    <row r="72">
      <c r="C72" s="97" t="n"/>
      <c r="D72" s="97" t="n"/>
      <c r="E72" s="97" t="n"/>
      <c r="F72" s="97" t="n"/>
      <c r="G72" s="97" t="n"/>
      <c r="H72" s="97" t="n"/>
      <c r="I72" s="97" t="n"/>
      <c r="J72" s="97" t="n"/>
      <c r="K72" s="97" t="n"/>
      <c r="L72" s="97" t="n"/>
      <c r="M72" s="97" t="n"/>
      <c r="N72" s="97" t="n"/>
      <c r="O72" s="97" t="n"/>
      <c r="P72" s="97" t="n"/>
      <c r="Q72" s="97" t="n"/>
    </row>
    <row r="73">
      <c r="C73" s="97" t="n"/>
      <c r="D73" s="97" t="n"/>
      <c r="E73" s="97" t="n"/>
      <c r="F73" s="97" t="n"/>
      <c r="G73" s="97" t="n"/>
      <c r="H73" s="97" t="n"/>
      <c r="I73" s="97" t="n"/>
      <c r="J73" s="97" t="n"/>
      <c r="K73" s="97" t="n"/>
      <c r="L73" s="97" t="n"/>
      <c r="M73" s="97" t="n"/>
      <c r="N73" s="97" t="n"/>
      <c r="O73" s="97" t="n"/>
      <c r="P73" s="97" t="n"/>
      <c r="Q73" s="97" t="n"/>
    </row>
    <row r="74">
      <c r="C74" s="97" t="n"/>
      <c r="D74" s="97" t="n"/>
      <c r="E74" s="97" t="n"/>
      <c r="F74" s="97" t="n"/>
      <c r="G74" s="97" t="n"/>
      <c r="H74" s="97" t="n"/>
      <c r="I74" s="97" t="n"/>
      <c r="J74" s="97" t="n"/>
      <c r="K74" s="97" t="n"/>
      <c r="L74" s="97" t="n"/>
      <c r="M74" s="97" t="n"/>
      <c r="N74" s="97" t="n"/>
      <c r="O74" s="97" t="n"/>
      <c r="P74" s="97" t="n"/>
      <c r="Q74" s="97" t="n"/>
    </row>
    <row r="75">
      <c r="C75" s="97" t="n"/>
      <c r="D75" s="97" t="n"/>
      <c r="E75" s="97" t="n"/>
      <c r="F75" s="97" t="n"/>
      <c r="G75" s="97" t="n"/>
      <c r="H75" s="97" t="n"/>
      <c r="I75" s="97" t="n"/>
      <c r="J75" s="97" t="n"/>
      <c r="K75" s="97" t="n"/>
      <c r="L75" s="97" t="n"/>
      <c r="M75" s="97" t="n"/>
      <c r="N75" s="97" t="n"/>
      <c r="O75" s="97" t="n"/>
      <c r="P75" s="97" t="n"/>
      <c r="Q75" s="97" t="n"/>
    </row>
  </sheetData>
  <mergeCells count="9">
    <mergeCell ref="O1:O5"/>
    <mergeCell ref="C2:D4"/>
    <mergeCell ref="C1:N1"/>
    <mergeCell ref="H2:M3"/>
    <mergeCell ref="F2:F4"/>
    <mergeCell ref="G2:G4"/>
    <mergeCell ref="N2:N4"/>
    <mergeCell ref="B1:B5"/>
    <mergeCell ref="E2:E4"/>
  </mergeCells>
  <printOptions horizontalCentered="1"/>
  <pageMargins left="0.7" right="0.7" top="0.75" bottom="0.75" header="0.3" footer="0.3"/>
  <pageSetup orientation="landscape" scale="56"/>
  <headerFooter>
    <oddHeader>&amp;L&amp;8 STATUS:  Final&amp;C&amp;"-,Bold"&amp;11 Licensed and Classified Personnel_x000a_FY 2008&amp;R&amp;8 CURRENT AS OF:  October, 2008</oddHeader>
    <oddFooter>&amp;L&amp;8 COMPILED BY:  USOE/Finance and Statistics/Emily Eyre_x000a_DATA SOURCE:  CACTUS Database June 30, 2008_x000a_Year-End Web Survey FY 2008&amp;R&amp;8 LOCATION:  &amp;Z&amp;F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109"/>
  <sheetViews>
    <sheetView workbookViewId="0">
      <pane ySplit="6" topLeftCell="A7" activePane="bottomLeft" state="frozen"/>
      <selection activeCell="B1" sqref="B1:B5"/>
      <selection pane="bottomLeft" activeCell="B1" sqref="B1:B5"/>
    </sheetView>
  </sheetViews>
  <sheetFormatPr baseColWidth="8" defaultRowHeight="15"/>
  <cols>
    <col width="4.42578125" customWidth="1" style="68" min="1" max="1"/>
    <col width="24.85546875" customWidth="1" style="68" min="2" max="2"/>
    <col width="10.140625" bestFit="1" customWidth="1" style="68" min="3" max="3"/>
    <col width="10.140625" bestFit="1" customWidth="1" style="68" min="12" max="12"/>
    <col width="11.5703125" customWidth="1" style="68" min="32" max="32"/>
    <col width="10.28515625" customWidth="1" style="68" min="39" max="39"/>
    <col width="10.85546875" customWidth="1" style="68" min="40" max="40"/>
    <col width="10.5703125" customWidth="1" style="68" min="41" max="41"/>
    <col width="10.42578125" customWidth="1" style="68" min="48" max="48"/>
  </cols>
  <sheetData>
    <row r="1" ht="15.75" customHeight="1" s="68">
      <c r="B1" s="2" t="inlineStr">
        <is>
          <t>Licensed Educator FTEs</t>
        </is>
      </c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3" t="n"/>
      <c r="M1" s="23" t="n"/>
      <c r="N1" s="23" t="n"/>
      <c r="O1" s="23" t="n"/>
      <c r="P1" s="23" t="n"/>
      <c r="Q1" s="23" t="n"/>
      <c r="R1" s="23" t="n"/>
      <c r="S1" s="23" t="n"/>
      <c r="T1" s="23" t="n"/>
      <c r="U1" s="23" t="n"/>
      <c r="V1" s="23" t="n"/>
      <c r="W1" s="23" t="n"/>
      <c r="X1" s="23" t="n"/>
      <c r="Y1" s="23" t="n"/>
      <c r="Z1" s="23" t="n"/>
      <c r="AA1" s="23" t="n"/>
      <c r="AB1" s="23" t="n"/>
      <c r="AC1" s="23" t="n"/>
      <c r="AD1" s="23" t="n"/>
      <c r="AE1" s="23" t="n"/>
      <c r="AF1" s="23" t="n"/>
      <c r="AG1" s="23" t="n"/>
      <c r="AH1" s="23" t="n"/>
      <c r="AI1" s="23" t="n"/>
      <c r="AJ1" s="23" t="n"/>
      <c r="AK1" s="23" t="n"/>
      <c r="AL1" s="23" t="n"/>
      <c r="AM1" s="23" t="n"/>
      <c r="AN1" s="23" t="n"/>
      <c r="AO1" s="23" t="n"/>
      <c r="AP1" s="23" t="n"/>
      <c r="AQ1" s="23" t="n"/>
      <c r="AR1" s="23" t="n"/>
      <c r="AS1" s="23" t="n"/>
      <c r="AT1" s="23" t="n"/>
      <c r="AU1" s="23" t="n"/>
      <c r="AV1" s="23" t="n"/>
    </row>
    <row r="2" ht="15.75" customHeight="1" s="68">
      <c r="B2" s="2" t="inlineStr">
        <is>
          <t>FY2008</t>
        </is>
      </c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3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3" t="n"/>
      <c r="AF2" s="23" t="n"/>
      <c r="AG2" s="23" t="n"/>
      <c r="AH2" s="23" t="n"/>
      <c r="AI2" s="23" t="n"/>
      <c r="AJ2" s="23" t="n"/>
      <c r="AK2" s="23" t="n"/>
      <c r="AL2" s="23" t="n"/>
      <c r="AM2" s="23" t="n"/>
      <c r="AN2" s="23" t="n"/>
      <c r="AO2" s="23" t="n"/>
      <c r="AP2" s="23" t="n"/>
      <c r="AQ2" s="23" t="n"/>
      <c r="AR2" s="23" t="n"/>
      <c r="AS2" s="23" t="n"/>
      <c r="AT2" s="23" t="n"/>
      <c r="AU2" s="23" t="n"/>
      <c r="AV2" s="23" t="n"/>
    </row>
    <row r="3" ht="15.75" customHeight="1" s="68" thickBot="1">
      <c r="C3" s="23" t="n"/>
      <c r="D3" s="23" t="n"/>
      <c r="E3" s="23" t="n"/>
      <c r="F3" s="23" t="n"/>
      <c r="G3" s="23" t="n"/>
      <c r="H3" s="23" t="n"/>
      <c r="I3" s="23" t="n"/>
      <c r="J3" s="23" t="n"/>
      <c r="K3" s="23" t="n"/>
      <c r="L3" s="23" t="n"/>
      <c r="M3" s="23" t="n"/>
      <c r="N3" s="23" t="n"/>
      <c r="O3" s="23" t="n"/>
      <c r="P3" s="23" t="n"/>
      <c r="Q3" s="23" t="n"/>
      <c r="R3" s="23" t="n"/>
      <c r="S3" s="23" t="n"/>
      <c r="T3" s="23" t="n"/>
      <c r="U3" s="23" t="n"/>
      <c r="V3" s="23" t="n"/>
      <c r="W3" s="23" t="n"/>
      <c r="X3" s="23" t="n"/>
      <c r="Y3" s="23" t="n"/>
      <c r="Z3" s="23" t="n"/>
      <c r="AA3" s="23" t="n"/>
      <c r="AB3" s="23" t="n"/>
      <c r="AC3" s="23" t="n"/>
      <c r="AD3" s="23" t="n"/>
      <c r="AE3" s="23" t="n"/>
      <c r="AF3" s="23" t="n"/>
      <c r="AG3" s="23" t="n"/>
      <c r="AH3" s="23" t="n"/>
      <c r="AI3" s="23" t="n"/>
      <c r="AJ3" s="23" t="n"/>
      <c r="AK3" s="23" t="n"/>
      <c r="AL3" s="23" t="n"/>
      <c r="AM3" s="23" t="n"/>
      <c r="AN3" s="23" t="n"/>
      <c r="AO3" s="23" t="n"/>
      <c r="AP3" s="23" t="n"/>
      <c r="AQ3" s="23" t="n"/>
      <c r="AR3" s="23" t="n"/>
      <c r="AS3" s="23" t="n"/>
      <c r="AT3" s="23" t="n"/>
      <c r="AU3" s="23" t="n"/>
      <c r="AV3" s="23" t="n"/>
    </row>
    <row r="4" ht="15.75" customHeight="1" s="68" thickBot="1">
      <c r="A4" s="3" t="n"/>
      <c r="B4" s="4" t="n"/>
      <c r="C4" s="241" t="inlineStr">
        <is>
          <t>INSTRUCTION</t>
        </is>
      </c>
      <c r="D4" s="215" t="n"/>
      <c r="E4" s="215" t="n"/>
      <c r="F4" s="215" t="n"/>
      <c r="G4" s="215" t="n"/>
      <c r="H4" s="215" t="n"/>
      <c r="I4" s="215" t="n"/>
      <c r="J4" s="215" t="n"/>
      <c r="K4" s="215" t="n"/>
      <c r="L4" s="215" t="n"/>
      <c r="M4" s="215" t="n"/>
      <c r="N4" s="215" t="n"/>
      <c r="O4" s="215" t="n"/>
      <c r="P4" s="215" t="n"/>
      <c r="Q4" s="215" t="n"/>
      <c r="R4" s="215" t="n"/>
      <c r="S4" s="215" t="n"/>
      <c r="T4" s="215" t="n"/>
      <c r="U4" s="215" t="n"/>
      <c r="V4" s="215" t="n"/>
      <c r="W4" s="216" t="n"/>
      <c r="X4" s="241" t="inlineStr">
        <is>
          <t>SUPPORT</t>
        </is>
      </c>
      <c r="Y4" s="215" t="n"/>
      <c r="Z4" s="215" t="n"/>
      <c r="AA4" s="215" t="n"/>
      <c r="AB4" s="215" t="n"/>
      <c r="AC4" s="215" t="n"/>
      <c r="AD4" s="215" t="n"/>
      <c r="AE4" s="215" t="n"/>
      <c r="AF4" s="215" t="n"/>
      <c r="AG4" s="215" t="n"/>
      <c r="AH4" s="215" t="n"/>
      <c r="AI4" s="215" t="n"/>
      <c r="AJ4" s="215" t="n"/>
      <c r="AK4" s="215" t="n"/>
      <c r="AL4" s="216" t="n"/>
      <c r="AM4" s="205" t="inlineStr">
        <is>
          <t>STUDENT SUPPORT SERVICES STAFF</t>
        </is>
      </c>
      <c r="AN4" s="215" t="n"/>
      <c r="AO4" s="215" t="n"/>
      <c r="AP4" s="215" t="n"/>
      <c r="AQ4" s="215" t="n"/>
      <c r="AR4" s="215" t="n"/>
      <c r="AS4" s="215" t="n"/>
      <c r="AT4" s="215" t="n"/>
      <c r="AU4" s="242" t="n"/>
      <c r="AV4" s="243" t="inlineStr">
        <is>
          <t>TOTAL FTEs</t>
        </is>
      </c>
    </row>
    <row r="5" ht="15.75" customHeight="1" s="68" thickBot="1">
      <c r="A5" s="5" t="n"/>
      <c r="B5" s="6" t="n"/>
      <c r="C5" s="211" t="inlineStr">
        <is>
          <t>Regular Pre-K</t>
        </is>
      </c>
      <c r="D5" s="244" t="n"/>
      <c r="E5" s="245" t="n"/>
      <c r="F5" s="211" t="inlineStr">
        <is>
          <t>Special Pre-K</t>
        </is>
      </c>
      <c r="G5" s="244" t="n"/>
      <c r="H5" s="245" t="n"/>
      <c r="I5" s="211" t="inlineStr">
        <is>
          <t>Kindergarten</t>
        </is>
      </c>
      <c r="J5" s="244" t="n"/>
      <c r="K5" s="245" t="n"/>
      <c r="L5" s="211" t="inlineStr">
        <is>
          <t>Elementary</t>
        </is>
      </c>
      <c r="M5" s="244" t="n"/>
      <c r="N5" s="245" t="n"/>
      <c r="O5" s="211" t="inlineStr">
        <is>
          <t>Secondary</t>
        </is>
      </c>
      <c r="P5" s="244" t="n"/>
      <c r="Q5" s="245" t="n"/>
      <c r="R5" s="211" t="inlineStr">
        <is>
          <t>Special Education</t>
        </is>
      </c>
      <c r="S5" s="244" t="n"/>
      <c r="T5" s="245" t="n"/>
      <c r="U5" s="211" t="inlineStr">
        <is>
          <t>Coordinators &amp; Supervisors</t>
        </is>
      </c>
      <c r="V5" s="244" t="n"/>
      <c r="W5" s="245" t="n"/>
      <c r="X5" s="211" t="inlineStr">
        <is>
          <t>Elem. Guidance Counselors</t>
        </is>
      </c>
      <c r="Y5" s="244" t="n"/>
      <c r="Z5" s="245" t="n"/>
      <c r="AA5" s="211" t="inlineStr">
        <is>
          <t>Sec. Guidance Counselors</t>
        </is>
      </c>
      <c r="AB5" s="244" t="n"/>
      <c r="AC5" s="245" t="n"/>
      <c r="AD5" s="211" t="inlineStr">
        <is>
          <t>Librarians &amp; Media Specialists</t>
        </is>
      </c>
      <c r="AE5" s="244" t="n"/>
      <c r="AF5" s="245" t="n"/>
      <c r="AG5" s="211" t="inlineStr">
        <is>
          <t>LEA Administrators</t>
        </is>
      </c>
      <c r="AH5" s="244" t="n"/>
      <c r="AI5" s="245" t="n"/>
      <c r="AJ5" s="211" t="inlineStr">
        <is>
          <t>School Administrators</t>
        </is>
      </c>
      <c r="AK5" s="244" t="n"/>
      <c r="AL5" s="245" t="n"/>
      <c r="AM5" s="211" t="inlineStr">
        <is>
          <t>Audio/Speech Lang. Pathologists</t>
        </is>
      </c>
      <c r="AN5" s="244" t="n"/>
      <c r="AO5" s="245" t="n"/>
      <c r="AP5" s="211" t="inlineStr">
        <is>
          <t>Psychologists</t>
        </is>
      </c>
      <c r="AQ5" s="244" t="n"/>
      <c r="AR5" s="245" t="n"/>
      <c r="AS5" s="211" t="inlineStr">
        <is>
          <t>Social Workers</t>
        </is>
      </c>
      <c r="AT5" s="244" t="n"/>
      <c r="AU5" s="245" t="n"/>
      <c r="AV5" s="6" t="n"/>
    </row>
    <row r="6" ht="15.75" customHeight="1" s="68" thickBot="1">
      <c r="A6" s="7" t="n"/>
      <c r="B6" s="8" t="inlineStr">
        <is>
          <t>District</t>
        </is>
      </c>
      <c r="C6" s="9" t="inlineStr">
        <is>
          <t>Total</t>
        </is>
      </c>
      <c r="D6" s="10" t="inlineStr">
        <is>
          <t>Female</t>
        </is>
      </c>
      <c r="E6" s="11" t="inlineStr">
        <is>
          <t>Male</t>
        </is>
      </c>
      <c r="F6" s="9" t="inlineStr">
        <is>
          <t>Total</t>
        </is>
      </c>
      <c r="G6" s="10" t="inlineStr">
        <is>
          <t>Female</t>
        </is>
      </c>
      <c r="H6" s="11" t="inlineStr">
        <is>
          <t>Male</t>
        </is>
      </c>
      <c r="I6" s="9" t="inlineStr">
        <is>
          <t>Total</t>
        </is>
      </c>
      <c r="J6" s="10" t="inlineStr">
        <is>
          <t>Female</t>
        </is>
      </c>
      <c r="K6" s="11" t="inlineStr">
        <is>
          <t>Male</t>
        </is>
      </c>
      <c r="L6" s="9" t="inlineStr">
        <is>
          <t>Total</t>
        </is>
      </c>
      <c r="M6" s="10" t="inlineStr">
        <is>
          <t>Female</t>
        </is>
      </c>
      <c r="N6" s="11" t="inlineStr">
        <is>
          <t>Male</t>
        </is>
      </c>
      <c r="O6" s="9" t="inlineStr">
        <is>
          <t>Total</t>
        </is>
      </c>
      <c r="P6" s="10" t="inlineStr">
        <is>
          <t>Female</t>
        </is>
      </c>
      <c r="Q6" s="11" t="inlineStr">
        <is>
          <t>Male</t>
        </is>
      </c>
      <c r="R6" s="9" t="inlineStr">
        <is>
          <t>Total</t>
        </is>
      </c>
      <c r="S6" s="10" t="inlineStr">
        <is>
          <t>Female</t>
        </is>
      </c>
      <c r="T6" s="11" t="inlineStr">
        <is>
          <t>Male</t>
        </is>
      </c>
      <c r="U6" s="9" t="inlineStr">
        <is>
          <t>Total</t>
        </is>
      </c>
      <c r="V6" s="10" t="inlineStr">
        <is>
          <t>Female</t>
        </is>
      </c>
      <c r="W6" s="11" t="inlineStr">
        <is>
          <t>Male</t>
        </is>
      </c>
      <c r="X6" s="9" t="inlineStr">
        <is>
          <t>Total</t>
        </is>
      </c>
      <c r="Y6" s="10" t="inlineStr">
        <is>
          <t>Female</t>
        </is>
      </c>
      <c r="Z6" s="11" t="inlineStr">
        <is>
          <t>Male</t>
        </is>
      </c>
      <c r="AA6" s="9" t="inlineStr">
        <is>
          <t>Total</t>
        </is>
      </c>
      <c r="AB6" s="10" t="inlineStr">
        <is>
          <t>Female</t>
        </is>
      </c>
      <c r="AC6" s="11" t="inlineStr">
        <is>
          <t>Male</t>
        </is>
      </c>
      <c r="AD6" s="9" t="inlineStr">
        <is>
          <t>Total</t>
        </is>
      </c>
      <c r="AE6" s="10" t="inlineStr">
        <is>
          <t>Female</t>
        </is>
      </c>
      <c r="AF6" s="11" t="inlineStr">
        <is>
          <t>Male</t>
        </is>
      </c>
      <c r="AG6" s="9" t="inlineStr">
        <is>
          <t>Total</t>
        </is>
      </c>
      <c r="AH6" s="10" t="inlineStr">
        <is>
          <t>Female</t>
        </is>
      </c>
      <c r="AI6" s="11" t="inlineStr">
        <is>
          <t>Male</t>
        </is>
      </c>
      <c r="AJ6" s="9" t="inlineStr">
        <is>
          <t>Total</t>
        </is>
      </c>
      <c r="AK6" s="10" t="inlineStr">
        <is>
          <t>Female</t>
        </is>
      </c>
      <c r="AL6" s="11" t="inlineStr">
        <is>
          <t>Male</t>
        </is>
      </c>
      <c r="AM6" s="9" t="inlineStr">
        <is>
          <t>Total</t>
        </is>
      </c>
      <c r="AN6" s="10" t="inlineStr">
        <is>
          <t>Female</t>
        </is>
      </c>
      <c r="AO6" s="11" t="inlineStr">
        <is>
          <t>Male</t>
        </is>
      </c>
      <c r="AP6" s="9" t="inlineStr">
        <is>
          <t>Total</t>
        </is>
      </c>
      <c r="AQ6" s="10" t="inlineStr">
        <is>
          <t>Female</t>
        </is>
      </c>
      <c r="AR6" s="11" t="inlineStr">
        <is>
          <t>Male</t>
        </is>
      </c>
      <c r="AS6" s="9" t="inlineStr">
        <is>
          <t>Total</t>
        </is>
      </c>
      <c r="AT6" s="10" t="inlineStr">
        <is>
          <t>Female</t>
        </is>
      </c>
      <c r="AU6" s="11" t="inlineStr">
        <is>
          <t>Male</t>
        </is>
      </c>
      <c r="AV6" s="25" t="n"/>
    </row>
    <row r="7">
      <c r="A7" s="4" t="n">
        <v>1</v>
      </c>
      <c r="B7" s="12" t="inlineStr">
        <is>
          <t>Alpine</t>
        </is>
      </c>
      <c r="C7" s="47">
        <f>D7+E7</f>
        <v/>
      </c>
      <c r="D7" s="17" t="n">
        <v>8</v>
      </c>
      <c r="E7" s="16" t="n">
        <v>0</v>
      </c>
      <c r="F7" s="47">
        <f>G7+H7</f>
        <v/>
      </c>
      <c r="G7" s="17" t="n">
        <v>13.136</v>
      </c>
      <c r="H7" s="16" t="n">
        <v>1</v>
      </c>
      <c r="I7" s="47">
        <f>J7+K7</f>
        <v/>
      </c>
      <c r="J7" s="17" t="n">
        <v>117.327</v>
      </c>
      <c r="K7" s="16" t="n">
        <v>1</v>
      </c>
      <c r="L7" s="47">
        <f>M7+N7</f>
        <v/>
      </c>
      <c r="M7" s="17" t="n">
        <v>986.86</v>
      </c>
      <c r="N7" s="16" t="n">
        <v>154.952</v>
      </c>
      <c r="O7" s="47">
        <f>P7+Q7</f>
        <v/>
      </c>
      <c r="P7" s="17" t="n">
        <v>437.321</v>
      </c>
      <c r="Q7" s="16" t="n">
        <v>394.144</v>
      </c>
      <c r="R7" s="47">
        <f>S7+T7</f>
        <v/>
      </c>
      <c r="S7" s="17" t="n">
        <v>184.19</v>
      </c>
      <c r="T7" s="16" t="n">
        <v>41.4</v>
      </c>
      <c r="U7" s="47">
        <f>V7+W7</f>
        <v/>
      </c>
      <c r="V7" s="17" t="n">
        <v>68.142</v>
      </c>
      <c r="W7" s="16" t="n">
        <v>21</v>
      </c>
      <c r="X7" s="47">
        <f>Y7+Z7</f>
        <v/>
      </c>
      <c r="Y7" s="17" t="n">
        <v>0</v>
      </c>
      <c r="Z7" s="16" t="n">
        <v>0</v>
      </c>
      <c r="AA7" s="47">
        <f>AB7+AC7</f>
        <v/>
      </c>
      <c r="AB7" s="17" t="n">
        <v>35</v>
      </c>
      <c r="AC7" s="16" t="n">
        <v>28.906</v>
      </c>
      <c r="AD7" s="47">
        <f>AE7+AF7</f>
        <v/>
      </c>
      <c r="AE7" s="17" t="n">
        <v>14</v>
      </c>
      <c r="AF7" s="16" t="n">
        <v>4.54</v>
      </c>
      <c r="AG7" s="47">
        <f>AH7+AI7</f>
        <v/>
      </c>
      <c r="AH7" s="17" t="n">
        <v>6</v>
      </c>
      <c r="AI7" s="16" t="n">
        <v>14</v>
      </c>
      <c r="AJ7" s="47">
        <f>AK7+AL7</f>
        <v/>
      </c>
      <c r="AK7" s="17" t="n">
        <v>32</v>
      </c>
      <c r="AL7" s="16" t="n">
        <v>73</v>
      </c>
      <c r="AM7" s="47">
        <f>AN7+AO7</f>
        <v/>
      </c>
      <c r="AN7" s="17" t="n">
        <v>40.821</v>
      </c>
      <c r="AO7" s="16" t="n">
        <v>5</v>
      </c>
      <c r="AP7" s="47">
        <f>AQ7+AR7</f>
        <v/>
      </c>
      <c r="AQ7" s="17" t="n">
        <v>12.35</v>
      </c>
      <c r="AR7" s="16" t="n">
        <v>10</v>
      </c>
      <c r="AS7" s="47">
        <f>AT7+AU7</f>
        <v/>
      </c>
      <c r="AT7" s="17" t="n">
        <v>0</v>
      </c>
      <c r="AU7" s="16" t="n">
        <v>0</v>
      </c>
      <c r="AV7" s="18">
        <f>C7+F7+I7+L7+O7+R7+U7+X7+AA7+AD7+AG7+AJ7+AM7+AP7+AS7</f>
        <v/>
      </c>
    </row>
    <row r="8">
      <c r="A8" s="6" t="n">
        <v>2</v>
      </c>
      <c r="B8" s="19" t="inlineStr">
        <is>
          <t>Beaver</t>
        </is>
      </c>
      <c r="C8" s="42">
        <f>D8+E8</f>
        <v/>
      </c>
      <c r="D8" s="23" t="n">
        <v>0.5</v>
      </c>
      <c r="E8" s="53" t="n">
        <v>0</v>
      </c>
      <c r="F8" s="42">
        <f>G8+H8</f>
        <v/>
      </c>
      <c r="G8" s="23" t="n">
        <v>0</v>
      </c>
      <c r="H8" s="53" t="n">
        <v>0</v>
      </c>
      <c r="I8" s="42">
        <f>J8+K8</f>
        <v/>
      </c>
      <c r="J8" s="23" t="n">
        <v>2.5</v>
      </c>
      <c r="K8" s="53" t="n">
        <v>0</v>
      </c>
      <c r="L8" s="42">
        <f>M8+N8</f>
        <v/>
      </c>
      <c r="M8" s="23" t="n">
        <v>26.5</v>
      </c>
      <c r="N8" s="53" t="n">
        <v>9</v>
      </c>
      <c r="O8" s="42">
        <f>P8+Q8</f>
        <v/>
      </c>
      <c r="P8" s="23" t="n">
        <v>11.57</v>
      </c>
      <c r="Q8" s="53" t="n">
        <v>18</v>
      </c>
      <c r="R8" s="42">
        <f>S8+T8</f>
        <v/>
      </c>
      <c r="S8" s="23" t="n">
        <v>2.5</v>
      </c>
      <c r="T8" s="53" t="n">
        <v>2.78</v>
      </c>
      <c r="U8" s="42">
        <f>V8+W8</f>
        <v/>
      </c>
      <c r="V8" s="23" t="n">
        <v>0</v>
      </c>
      <c r="W8" s="53" t="n">
        <v>1.63</v>
      </c>
      <c r="X8" s="42">
        <f>Y8+Z8</f>
        <v/>
      </c>
      <c r="Y8" s="23" t="n">
        <v>0</v>
      </c>
      <c r="Z8" s="53" t="n">
        <v>0</v>
      </c>
      <c r="AA8" s="42">
        <f>AB8+AC8</f>
        <v/>
      </c>
      <c r="AB8" s="23" t="n">
        <v>0</v>
      </c>
      <c r="AC8" s="53" t="n">
        <v>1.84</v>
      </c>
      <c r="AD8" s="42">
        <f>AE8+AF8</f>
        <v/>
      </c>
      <c r="AE8" s="23" t="n">
        <v>0.26</v>
      </c>
      <c r="AF8" s="53" t="n">
        <v>0</v>
      </c>
      <c r="AG8" s="42">
        <f>AH8+AI8</f>
        <v/>
      </c>
      <c r="AH8" s="23" t="n">
        <v>0</v>
      </c>
      <c r="AI8" s="53" t="n">
        <v>1.5</v>
      </c>
      <c r="AJ8" s="42">
        <f>AK8+AL8</f>
        <v/>
      </c>
      <c r="AK8" s="23" t="n">
        <v>0</v>
      </c>
      <c r="AL8" s="53" t="n">
        <v>3.75</v>
      </c>
      <c r="AM8" s="42">
        <f>AN8+AO8</f>
        <v/>
      </c>
      <c r="AN8" s="23" t="n">
        <v>0.75</v>
      </c>
      <c r="AO8" s="53" t="n">
        <v>0</v>
      </c>
      <c r="AP8" s="42">
        <f>AQ8+AR8</f>
        <v/>
      </c>
      <c r="AQ8" s="23" t="n">
        <v>0</v>
      </c>
      <c r="AR8" s="53" t="n">
        <v>0</v>
      </c>
      <c r="AS8" s="42">
        <f>AT8+AU8</f>
        <v/>
      </c>
      <c r="AT8" s="23" t="n">
        <v>0</v>
      </c>
      <c r="AU8" s="53" t="n">
        <v>0</v>
      </c>
      <c r="AV8" s="51">
        <f>C8+F8+I8+L8+O8+R8+U8+X8+AA8+AD8+AG8+AJ8+AM8+AP8+AS8</f>
        <v/>
      </c>
    </row>
    <row r="9">
      <c r="A9" s="6" t="n">
        <v>3</v>
      </c>
      <c r="B9" s="19" t="inlineStr">
        <is>
          <t>[Person_1]</t>
        </is>
      </c>
      <c r="C9" s="42">
        <f>D9+E9</f>
        <v/>
      </c>
      <c r="D9" s="23" t="n">
        <v>1</v>
      </c>
      <c r="E9" s="53" t="n">
        <v>0</v>
      </c>
      <c r="F9" s="42">
        <f>G9+H9</f>
        <v/>
      </c>
      <c r="G9" s="23" t="n">
        <v>7.5</v>
      </c>
      <c r="H9" s="53" t="n">
        <v>0</v>
      </c>
      <c r="I9" s="42">
        <f>J9+K9</f>
        <v/>
      </c>
      <c r="J9" s="23" t="n">
        <v>24.7</v>
      </c>
      <c r="K9" s="53" t="n">
        <v>0.33</v>
      </c>
      <c r="L9" s="42">
        <f>M9+N9</f>
        <v/>
      </c>
      <c r="M9" s="23" t="n">
        <v>194.518</v>
      </c>
      <c r="N9" s="53" t="n">
        <v>24.03</v>
      </c>
      <c r="O9" s="42">
        <f>P9+Q9</f>
        <v/>
      </c>
      <c r="P9" s="23" t="n">
        <v>96.842</v>
      </c>
      <c r="Q9" s="53" t="n">
        <v>94.79600000000001</v>
      </c>
      <c r="R9" s="42">
        <f>S9+T9</f>
        <v/>
      </c>
      <c r="S9" s="23" t="n">
        <v>47.278</v>
      </c>
      <c r="T9" s="53" t="n">
        <v>6</v>
      </c>
      <c r="U9" s="42">
        <f>V9+W9</f>
        <v/>
      </c>
      <c r="V9" s="23" t="n">
        <v>4.5</v>
      </c>
      <c r="W9" s="53" t="n">
        <v>0.5</v>
      </c>
      <c r="X9" s="42">
        <f>Y9+Z9</f>
        <v/>
      </c>
      <c r="Y9" s="23" t="n">
        <v>0.5</v>
      </c>
      <c r="Z9" s="53" t="n">
        <v>0</v>
      </c>
      <c r="AA9" s="42">
        <f>AB9+AC9</f>
        <v/>
      </c>
      <c r="AB9" s="23" t="n">
        <v>10</v>
      </c>
      <c r="AC9" s="53" t="n">
        <v>5</v>
      </c>
      <c r="AD9" s="42">
        <f>AE9+AF9</f>
        <v/>
      </c>
      <c r="AE9" s="23" t="n">
        <v>3.8</v>
      </c>
      <c r="AF9" s="53" t="n">
        <v>1</v>
      </c>
      <c r="AG9" s="42">
        <f>AH9+AI9</f>
        <v/>
      </c>
      <c r="AH9" s="23" t="n">
        <v>1</v>
      </c>
      <c r="AI9" s="53" t="n">
        <v>2.5</v>
      </c>
      <c r="AJ9" s="42">
        <f>AK9+AL9</f>
        <v/>
      </c>
      <c r="AK9" s="23" t="n">
        <v>9</v>
      </c>
      <c r="AL9" s="53" t="n">
        <v>16.3</v>
      </c>
      <c r="AM9" s="42">
        <f>AN9+AO9</f>
        <v/>
      </c>
      <c r="AN9" s="23" t="n">
        <v>10.8</v>
      </c>
      <c r="AO9" s="53" t="n">
        <v>2.2</v>
      </c>
      <c r="AP9" s="42">
        <f>AQ9+AR9</f>
        <v/>
      </c>
      <c r="AQ9" s="23" t="n">
        <v>1.533</v>
      </c>
      <c r="AR9" s="53" t="n">
        <v>1</v>
      </c>
      <c r="AS9" s="42">
        <f>AT9+AU9</f>
        <v/>
      </c>
      <c r="AT9" s="23" t="n">
        <v>0</v>
      </c>
      <c r="AU9" s="53" t="n">
        <v>0</v>
      </c>
      <c r="AV9" s="51">
        <f>C9+F9+I9+L9+O9+R9+U9+X9+AA9+AD9+AG9+AJ9+AM9+AP9+AS9</f>
        <v/>
      </c>
    </row>
    <row r="10">
      <c r="A10" s="6" t="n">
        <v>4</v>
      </c>
      <c r="B10" s="19" t="inlineStr">
        <is>
          <t>Cache</t>
        </is>
      </c>
      <c r="C10" s="42">
        <f>D10+E10</f>
        <v/>
      </c>
      <c r="D10" s="23" t="n">
        <v>0</v>
      </c>
      <c r="E10" s="53" t="n">
        <v>0</v>
      </c>
      <c r="F10" s="42">
        <f>G10+H10</f>
        <v/>
      </c>
      <c r="G10" s="23" t="n">
        <v>10.87</v>
      </c>
      <c r="H10" s="53" t="n">
        <v>1</v>
      </c>
      <c r="I10" s="42">
        <f>J10+K10</f>
        <v/>
      </c>
      <c r="J10" s="23" t="n">
        <v>28.5</v>
      </c>
      <c r="K10" s="53" t="n">
        <v>0</v>
      </c>
      <c r="L10" s="42">
        <f>M10+N10</f>
        <v/>
      </c>
      <c r="M10" s="23" t="n">
        <v>227.889</v>
      </c>
      <c r="N10" s="53" t="n">
        <v>37.896</v>
      </c>
      <c r="O10" s="42">
        <f>P10+Q10</f>
        <v/>
      </c>
      <c r="P10" s="23" t="n">
        <v>141.881</v>
      </c>
      <c r="Q10" s="53" t="n">
        <v>115.078</v>
      </c>
      <c r="R10" s="42">
        <f>S10+T10</f>
        <v/>
      </c>
      <c r="S10" s="23" t="n">
        <v>51.256</v>
      </c>
      <c r="T10" s="53" t="n">
        <v>5.35</v>
      </c>
      <c r="U10" s="42">
        <f>V10+W10</f>
        <v/>
      </c>
      <c r="V10" s="23" t="n">
        <v>12.778</v>
      </c>
      <c r="W10" s="53" t="n">
        <v>3.825</v>
      </c>
      <c r="X10" s="42">
        <f>Y10+Z10</f>
        <v/>
      </c>
      <c r="Y10" s="23" t="n">
        <v>0</v>
      </c>
      <c r="Z10" s="53" t="n">
        <v>0</v>
      </c>
      <c r="AA10" s="42">
        <f>AB10+AC10</f>
        <v/>
      </c>
      <c r="AB10" s="23" t="n">
        <v>7.942</v>
      </c>
      <c r="AC10" s="53" t="n">
        <v>10.833</v>
      </c>
      <c r="AD10" s="42">
        <f>AE10+AF10</f>
        <v/>
      </c>
      <c r="AE10" s="23" t="n">
        <v>17</v>
      </c>
      <c r="AF10" s="53" t="n">
        <v>3.269</v>
      </c>
      <c r="AG10" s="42">
        <f>AH10+AI10</f>
        <v/>
      </c>
      <c r="AH10" s="23" t="n">
        <v>0</v>
      </c>
      <c r="AI10" s="53" t="n">
        <v>3</v>
      </c>
      <c r="AJ10" s="42">
        <f>AK10+AL10</f>
        <v/>
      </c>
      <c r="AK10" s="23" t="n">
        <v>8</v>
      </c>
      <c r="AL10" s="53" t="n">
        <v>20</v>
      </c>
      <c r="AM10" s="42">
        <f>AN10+AO10</f>
        <v/>
      </c>
      <c r="AN10" s="23" t="n">
        <v>15.253</v>
      </c>
      <c r="AO10" s="53" t="n">
        <v>1</v>
      </c>
      <c r="AP10" s="42">
        <f>AQ10+AR10</f>
        <v/>
      </c>
      <c r="AQ10" s="23" t="n">
        <v>1</v>
      </c>
      <c r="AR10" s="53" t="n">
        <v>3.3</v>
      </c>
      <c r="AS10" s="42">
        <f>AT10+AU10</f>
        <v/>
      </c>
      <c r="AT10" s="23" t="n">
        <v>0</v>
      </c>
      <c r="AU10" s="53" t="n">
        <v>0</v>
      </c>
      <c r="AV10" s="51">
        <f>C10+F10+I10+L10+O10+R10+U10+X10+AA10+AD10+AG10+AJ10+AM10+AP10+AS10</f>
        <v/>
      </c>
    </row>
    <row r="11" ht="15.75" customHeight="1" s="68" thickBot="1">
      <c r="A11" s="25" t="n">
        <v>5</v>
      </c>
      <c r="B11" s="26" t="inlineStr">
        <is>
          <t>Carbon</t>
        </is>
      </c>
      <c r="C11" s="44">
        <f>D11+E11</f>
        <v/>
      </c>
      <c r="D11" s="45" t="n">
        <v>1</v>
      </c>
      <c r="E11" s="29" t="n">
        <v>0</v>
      </c>
      <c r="F11" s="44">
        <f>G11+H11</f>
        <v/>
      </c>
      <c r="G11" s="45" t="n">
        <v>2</v>
      </c>
      <c r="H11" s="29" t="n">
        <v>0</v>
      </c>
      <c r="I11" s="44">
        <f>J11+K11</f>
        <v/>
      </c>
      <c r="J11" s="45" t="n">
        <v>13</v>
      </c>
      <c r="K11" s="29" t="n">
        <v>0</v>
      </c>
      <c r="L11" s="44">
        <f>M11+N11</f>
        <v/>
      </c>
      <c r="M11" s="45" t="n">
        <v>70.285</v>
      </c>
      <c r="N11" s="29" t="n">
        <v>5.17</v>
      </c>
      <c r="O11" s="44">
        <f>P11+Q11</f>
        <v/>
      </c>
      <c r="P11" s="45" t="n">
        <v>36.81</v>
      </c>
      <c r="Q11" s="29" t="n">
        <v>37.934</v>
      </c>
      <c r="R11" s="44">
        <f>S11+T11</f>
        <v/>
      </c>
      <c r="S11" s="45" t="n">
        <v>19.71</v>
      </c>
      <c r="T11" s="29" t="n">
        <v>1.622</v>
      </c>
      <c r="U11" s="44">
        <f>V11+W11</f>
        <v/>
      </c>
      <c r="V11" s="45" t="n">
        <v>11.5</v>
      </c>
      <c r="W11" s="29" t="n">
        <v>0</v>
      </c>
      <c r="X11" s="44">
        <f>Y11+Z11</f>
        <v/>
      </c>
      <c r="Y11" s="45" t="n">
        <v>1</v>
      </c>
      <c r="Z11" s="29" t="n">
        <v>0</v>
      </c>
      <c r="AA11" s="44">
        <f>AB11+AC11</f>
        <v/>
      </c>
      <c r="AB11" s="45" t="n">
        <v>3.6</v>
      </c>
      <c r="AC11" s="29" t="n">
        <v>2.17</v>
      </c>
      <c r="AD11" s="44">
        <f>AE11+AF11</f>
        <v/>
      </c>
      <c r="AE11" s="45" t="n">
        <v>0.83</v>
      </c>
      <c r="AF11" s="29" t="n">
        <v>1</v>
      </c>
      <c r="AG11" s="44">
        <f>AH11+AI11</f>
        <v/>
      </c>
      <c r="AH11" s="45" t="n">
        <v>5</v>
      </c>
      <c r="AI11" s="29" t="n">
        <v>1</v>
      </c>
      <c r="AJ11" s="44">
        <f>AK11+AL11</f>
        <v/>
      </c>
      <c r="AK11" s="45" t="n">
        <v>5</v>
      </c>
      <c r="AL11" s="29" t="n">
        <v>6</v>
      </c>
      <c r="AM11" s="44">
        <f>AN11+AO11</f>
        <v/>
      </c>
      <c r="AN11" s="45" t="n">
        <v>3.5</v>
      </c>
      <c r="AO11" s="29" t="n">
        <v>0</v>
      </c>
      <c r="AP11" s="44">
        <f>AQ11+AR11</f>
        <v/>
      </c>
      <c r="AQ11" s="45" t="n">
        <v>0</v>
      </c>
      <c r="AR11" s="29" t="n">
        <v>0</v>
      </c>
      <c r="AS11" s="44">
        <f>AT11+AU11</f>
        <v/>
      </c>
      <c r="AT11" s="45" t="n">
        <v>2</v>
      </c>
      <c r="AU11" s="29" t="n">
        <v>0</v>
      </c>
      <c r="AV11" s="66">
        <f>C11+F11+I11+L11+O11+R11+U11+X11+AA11+AD11+AG11+AJ11+AM11+AP11+AS11</f>
        <v/>
      </c>
    </row>
    <row r="12">
      <c r="A12" s="6" t="n">
        <v>6</v>
      </c>
      <c r="B12" s="19" t="inlineStr">
        <is>
          <t>Daggett</t>
        </is>
      </c>
      <c r="C12" s="42">
        <f>D12+E12</f>
        <v/>
      </c>
      <c r="D12" s="23" t="n">
        <v>0</v>
      </c>
      <c r="E12" s="53" t="n">
        <v>0</v>
      </c>
      <c r="F12" s="42">
        <f>G12+H12</f>
        <v/>
      </c>
      <c r="G12" s="23" t="n">
        <v>0</v>
      </c>
      <c r="H12" s="53" t="n">
        <v>0</v>
      </c>
      <c r="I12" s="42">
        <f>J12+K12</f>
        <v/>
      </c>
      <c r="J12" s="23" t="n">
        <v>1</v>
      </c>
      <c r="K12" s="53" t="n">
        <v>0</v>
      </c>
      <c r="L12" s="42">
        <f>M12+N12</f>
        <v/>
      </c>
      <c r="M12" s="23" t="n">
        <v>4</v>
      </c>
      <c r="N12" s="53" t="n">
        <v>1.07</v>
      </c>
      <c r="O12" s="42">
        <f>P12+Q12</f>
        <v/>
      </c>
      <c r="P12" s="23" t="n">
        <v>4.17</v>
      </c>
      <c r="Q12" s="53" t="n">
        <v>1.84</v>
      </c>
      <c r="R12" s="42">
        <f>S12+T12</f>
        <v/>
      </c>
      <c r="S12" s="23" t="n">
        <v>0.75</v>
      </c>
      <c r="T12" s="53" t="n">
        <v>0</v>
      </c>
      <c r="U12" s="42">
        <f>V12+W12</f>
        <v/>
      </c>
      <c r="V12" s="23" t="n">
        <v>1</v>
      </c>
      <c r="W12" s="53" t="n">
        <v>0.528</v>
      </c>
      <c r="X12" s="42">
        <f>Y12+Z12</f>
        <v/>
      </c>
      <c r="Y12" s="23" t="n">
        <v>0</v>
      </c>
      <c r="Z12" s="53" t="n">
        <v>0</v>
      </c>
      <c r="AA12" s="42">
        <f>AB12+AC12</f>
        <v/>
      </c>
      <c r="AB12" s="23" t="n">
        <v>0</v>
      </c>
      <c r="AC12" s="53" t="n">
        <v>0</v>
      </c>
      <c r="AD12" s="42">
        <f>AE12+AF12</f>
        <v/>
      </c>
      <c r="AE12" s="23" t="n">
        <v>0.25</v>
      </c>
      <c r="AF12" s="53" t="n">
        <v>0</v>
      </c>
      <c r="AG12" s="42">
        <f>AH12+AI12</f>
        <v/>
      </c>
      <c r="AH12" s="23" t="n">
        <v>0</v>
      </c>
      <c r="AI12" s="53" t="n">
        <v>0.75</v>
      </c>
      <c r="AJ12" s="42">
        <f>AK12+AL12</f>
        <v/>
      </c>
      <c r="AK12" s="23" t="n">
        <v>0</v>
      </c>
      <c r="AL12" s="53" t="n">
        <v>0.35</v>
      </c>
      <c r="AM12" s="42">
        <f>AN12+AO12</f>
        <v/>
      </c>
      <c r="AN12" s="23" t="n">
        <v>0</v>
      </c>
      <c r="AO12" s="53" t="n">
        <v>0</v>
      </c>
      <c r="AP12" s="42">
        <f>AQ12+AR12</f>
        <v/>
      </c>
      <c r="AQ12" s="23" t="n">
        <v>0</v>
      </c>
      <c r="AR12" s="53" t="n">
        <v>0</v>
      </c>
      <c r="AS12" s="42">
        <f>AT12+AU12</f>
        <v/>
      </c>
      <c r="AT12" s="23" t="n">
        <v>0</v>
      </c>
      <c r="AU12" s="53" t="n">
        <v>0</v>
      </c>
      <c r="AV12" s="51">
        <f>C12+F12+I12+L12+O12+R12+U12+X12+AA12+AD12+AG12+AJ12+AM12+AP12+AS12</f>
        <v/>
      </c>
    </row>
    <row r="13">
      <c r="A13" s="6" t="n">
        <v>7</v>
      </c>
      <c r="B13" s="19" t="inlineStr">
        <is>
          <t>[Person_2]</t>
        </is>
      </c>
      <c r="C13" s="42">
        <f>D13+E13</f>
        <v/>
      </c>
      <c r="D13" s="23" t="n">
        <v>0.84</v>
      </c>
      <c r="E13" s="53" t="n">
        <v>0</v>
      </c>
      <c r="F13" s="42">
        <f>G13+H13</f>
        <v/>
      </c>
      <c r="G13" s="23" t="n">
        <v>20.022</v>
      </c>
      <c r="H13" s="53" t="n">
        <v>1</v>
      </c>
      <c r="I13" s="42">
        <f>J13+K13</f>
        <v/>
      </c>
      <c r="J13" s="23" t="n">
        <v>128.883</v>
      </c>
      <c r="K13" s="53" t="n">
        <v>1</v>
      </c>
      <c r="L13" s="42">
        <f>M13+N13</f>
        <v/>
      </c>
      <c r="M13" s="23" t="n">
        <v>1173.025</v>
      </c>
      <c r="N13" s="53" t="n">
        <v>79.61</v>
      </c>
      <c r="O13" s="42">
        <f>P13+Q13</f>
        <v/>
      </c>
      <c r="P13" s="23" t="n">
        <v>686.821</v>
      </c>
      <c r="Q13" s="53" t="n">
        <v>521.26</v>
      </c>
      <c r="R13" s="42">
        <f>S13+T13</f>
        <v/>
      </c>
      <c r="S13" s="23" t="n">
        <v>236.452</v>
      </c>
      <c r="T13" s="53" t="n">
        <v>48.671</v>
      </c>
      <c r="U13" s="42">
        <f>V13+W13</f>
        <v/>
      </c>
      <c r="V13" s="23" t="n">
        <v>70.017</v>
      </c>
      <c r="W13" s="53" t="n">
        <v>22.22</v>
      </c>
      <c r="X13" s="42">
        <f>Y13+Z13</f>
        <v/>
      </c>
      <c r="Y13" s="23" t="n">
        <v>32</v>
      </c>
      <c r="Z13" s="53" t="n">
        <v>2</v>
      </c>
      <c r="AA13" s="42">
        <f>AB13+AC13</f>
        <v/>
      </c>
      <c r="AB13" s="23" t="n">
        <v>50.94</v>
      </c>
      <c r="AC13" s="53" t="n">
        <v>22.5</v>
      </c>
      <c r="AD13" s="42">
        <f>AE13+AF13</f>
        <v/>
      </c>
      <c r="AE13" s="23" t="n">
        <v>12.5</v>
      </c>
      <c r="AF13" s="53" t="n">
        <v>7</v>
      </c>
      <c r="AG13" s="42">
        <f>AH13+AI13</f>
        <v/>
      </c>
      <c r="AH13" s="23" t="n">
        <v>18.916</v>
      </c>
      <c r="AI13" s="53" t="n">
        <v>11</v>
      </c>
      <c r="AJ13" s="42">
        <f>AK13+AL13</f>
        <v/>
      </c>
      <c r="AK13" s="23" t="n">
        <v>48</v>
      </c>
      <c r="AL13" s="53" t="n">
        <v>77</v>
      </c>
      <c r="AM13" s="42">
        <f>AN13+AO13</f>
        <v/>
      </c>
      <c r="AN13" s="23" t="n">
        <v>55.607</v>
      </c>
      <c r="AO13" s="53" t="n">
        <v>8</v>
      </c>
      <c r="AP13" s="42">
        <f>AQ13+AR13</f>
        <v/>
      </c>
      <c r="AQ13" s="23" t="n">
        <v>21.58</v>
      </c>
      <c r="AR13" s="53" t="n">
        <v>12.5</v>
      </c>
      <c r="AS13" s="42">
        <f>AT13+AU13</f>
        <v/>
      </c>
      <c r="AT13" s="23" t="n">
        <v>4.75</v>
      </c>
      <c r="AU13" s="53" t="n">
        <v>0</v>
      </c>
      <c r="AV13" s="51">
        <f>C13+F13+I13+L13+O13+R13+U13+X13+AA13+AD13+AG13+AJ13+AM13+AP13+AS13</f>
        <v/>
      </c>
    </row>
    <row r="14">
      <c r="A14" s="6" t="n">
        <v>8</v>
      </c>
      <c r="B14" s="19" t="inlineStr">
        <is>
          <t>Duchesne</t>
        </is>
      </c>
      <c r="C14" s="42">
        <f>D14+E14</f>
        <v/>
      </c>
      <c r="D14" s="23" t="n">
        <v>0</v>
      </c>
      <c r="E14" s="53" t="n">
        <v>0</v>
      </c>
      <c r="F14" s="42">
        <f>G14+H14</f>
        <v/>
      </c>
      <c r="G14" s="23" t="n">
        <v>1</v>
      </c>
      <c r="H14" s="53" t="n">
        <v>0</v>
      </c>
      <c r="I14" s="42">
        <f>J14+K14</f>
        <v/>
      </c>
      <c r="J14" s="23" t="n">
        <v>12.059</v>
      </c>
      <c r="K14" s="53" t="n">
        <v>0</v>
      </c>
      <c r="L14" s="42">
        <f>M14+N14</f>
        <v/>
      </c>
      <c r="M14" s="23" t="n">
        <v>81.64</v>
      </c>
      <c r="N14" s="53" t="n">
        <v>13</v>
      </c>
      <c r="O14" s="42">
        <f>P14+Q14</f>
        <v/>
      </c>
      <c r="P14" s="23" t="n">
        <v>37.318</v>
      </c>
      <c r="Q14" s="53" t="n">
        <v>50.914</v>
      </c>
      <c r="R14" s="42">
        <f>S14+T14</f>
        <v/>
      </c>
      <c r="S14" s="23" t="n">
        <v>21.744</v>
      </c>
      <c r="T14" s="53" t="n">
        <v>2.8</v>
      </c>
      <c r="U14" s="42">
        <f>V14+W14</f>
        <v/>
      </c>
      <c r="V14" s="23" t="n">
        <v>0</v>
      </c>
      <c r="W14" s="53" t="n">
        <v>0.5</v>
      </c>
      <c r="X14" s="42">
        <f>Y14+Z14</f>
        <v/>
      </c>
      <c r="Y14" s="23" t="n">
        <v>0</v>
      </c>
      <c r="Z14" s="53" t="n">
        <v>0</v>
      </c>
      <c r="AA14" s="42">
        <f>AB14+AC14</f>
        <v/>
      </c>
      <c r="AB14" s="23" t="n">
        <v>3</v>
      </c>
      <c r="AC14" s="53" t="n">
        <v>1.85</v>
      </c>
      <c r="AD14" s="42">
        <f>AE14+AF14</f>
        <v/>
      </c>
      <c r="AE14" s="23" t="n">
        <v>4</v>
      </c>
      <c r="AF14" s="53" t="n">
        <v>2</v>
      </c>
      <c r="AG14" s="42">
        <f>AH14+AI14</f>
        <v/>
      </c>
      <c r="AH14" s="23" t="n">
        <v>0</v>
      </c>
      <c r="AI14" s="53" t="n">
        <v>3.5</v>
      </c>
      <c r="AJ14" s="42">
        <f>AK14+AL14</f>
        <v/>
      </c>
      <c r="AK14" s="23" t="n">
        <v>1</v>
      </c>
      <c r="AL14" s="53" t="n">
        <v>12.15</v>
      </c>
      <c r="AM14" s="42">
        <f>AN14+AO14</f>
        <v/>
      </c>
      <c r="AN14" s="23" t="n">
        <v>1</v>
      </c>
      <c r="AO14" s="53" t="n">
        <v>0</v>
      </c>
      <c r="AP14" s="42">
        <f>AQ14+AR14</f>
        <v/>
      </c>
      <c r="AQ14" s="23" t="n">
        <v>0</v>
      </c>
      <c r="AR14" s="53" t="n">
        <v>1</v>
      </c>
      <c r="AS14" s="42">
        <f>AT14+AU14</f>
        <v/>
      </c>
      <c r="AT14" s="23" t="n">
        <v>0</v>
      </c>
      <c r="AU14" s="53" t="n">
        <v>1</v>
      </c>
      <c r="AV14" s="51">
        <f>C14+F14+I14+L14+O14+R14+U14+X14+AA14+AD14+AG14+AJ14+AM14+AP14+AS14</f>
        <v/>
      </c>
    </row>
    <row r="15">
      <c r="A15" s="6" t="n">
        <v>9</v>
      </c>
      <c r="B15" s="19" t="inlineStr">
        <is>
          <t>Emery</t>
        </is>
      </c>
      <c r="C15" s="42">
        <f>D15+E15</f>
        <v/>
      </c>
      <c r="D15" s="23" t="n">
        <v>0</v>
      </c>
      <c r="E15" s="53" t="n">
        <v>0</v>
      </c>
      <c r="F15" s="42">
        <f>G15+H15</f>
        <v/>
      </c>
      <c r="G15" s="23" t="n">
        <v>1</v>
      </c>
      <c r="H15" s="53" t="n">
        <v>0</v>
      </c>
      <c r="I15" s="42">
        <f>J15+K15</f>
        <v/>
      </c>
      <c r="J15" s="23" t="n">
        <v>5</v>
      </c>
      <c r="K15" s="53" t="n">
        <v>0</v>
      </c>
      <c r="L15" s="42">
        <f>M15+N15</f>
        <v/>
      </c>
      <c r="M15" s="23" t="n">
        <v>40.7</v>
      </c>
      <c r="N15" s="53" t="n">
        <v>11.15</v>
      </c>
      <c r="O15" s="42">
        <f>P15+Q15</f>
        <v/>
      </c>
      <c r="P15" s="23" t="n">
        <v>20.002</v>
      </c>
      <c r="Q15" s="53" t="n">
        <v>37.112</v>
      </c>
      <c r="R15" s="42">
        <f>S15+T15</f>
        <v/>
      </c>
      <c r="S15" s="23" t="n">
        <v>8</v>
      </c>
      <c r="T15" s="53" t="n">
        <v>3.32</v>
      </c>
      <c r="U15" s="42">
        <f>V15+W15</f>
        <v/>
      </c>
      <c r="V15" s="23" t="n">
        <v>3</v>
      </c>
      <c r="W15" s="53" t="n">
        <v>0.5</v>
      </c>
      <c r="X15" s="42">
        <f>Y15+Z15</f>
        <v/>
      </c>
      <c r="Y15" s="23" t="n">
        <v>0</v>
      </c>
      <c r="Z15" s="53" t="n">
        <v>0</v>
      </c>
      <c r="AA15" s="42">
        <f>AB15+AC15</f>
        <v/>
      </c>
      <c r="AB15" s="23" t="n">
        <v>0</v>
      </c>
      <c r="AC15" s="53" t="n">
        <v>0</v>
      </c>
      <c r="AD15" s="42">
        <f>AE15+AF15</f>
        <v/>
      </c>
      <c r="AE15" s="23" t="n">
        <v>1</v>
      </c>
      <c r="AF15" s="53" t="n">
        <v>0</v>
      </c>
      <c r="AG15" s="42">
        <f>AH15+AI15</f>
        <v/>
      </c>
      <c r="AH15" s="23" t="n">
        <v>0</v>
      </c>
      <c r="AI15" s="53" t="n">
        <v>4</v>
      </c>
      <c r="AJ15" s="42">
        <f>AK15+AL15</f>
        <v/>
      </c>
      <c r="AK15" s="23" t="n">
        <v>1</v>
      </c>
      <c r="AL15" s="53" t="n">
        <v>8.49</v>
      </c>
      <c r="AM15" s="42">
        <f>AN15+AO15</f>
        <v/>
      </c>
      <c r="AN15" s="23" t="n">
        <v>1</v>
      </c>
      <c r="AO15" s="53" t="n">
        <v>0</v>
      </c>
      <c r="AP15" s="42">
        <f>AQ15+AR15</f>
        <v/>
      </c>
      <c r="AQ15" s="23" t="n">
        <v>0</v>
      </c>
      <c r="AR15" s="53" t="n">
        <v>0</v>
      </c>
      <c r="AS15" s="42">
        <f>AT15+AU15</f>
        <v/>
      </c>
      <c r="AT15" s="23" t="n">
        <v>0</v>
      </c>
      <c r="AU15" s="53" t="n">
        <v>0</v>
      </c>
      <c r="AV15" s="51">
        <f>C15+F15+I15+L15+O15+R15+U15+X15+AA15+AD15+AG15+AJ15+AM15+AP15+AS15</f>
        <v/>
      </c>
    </row>
    <row r="16" ht="15.75" customHeight="1" s="68" thickBot="1">
      <c r="A16" s="6" t="n">
        <v>10</v>
      </c>
      <c r="B16" s="19" t="inlineStr">
        <is>
          <t>[Person_3]</t>
        </is>
      </c>
      <c r="C16" s="42">
        <f>D16+E16</f>
        <v/>
      </c>
      <c r="D16" s="23" t="n">
        <v>0</v>
      </c>
      <c r="E16" s="53" t="n">
        <v>0</v>
      </c>
      <c r="F16" s="42">
        <f>G16+H16</f>
        <v/>
      </c>
      <c r="G16" s="23" t="n">
        <v>0</v>
      </c>
      <c r="H16" s="53" t="n">
        <v>0</v>
      </c>
      <c r="I16" s="42">
        <f>J16+K16</f>
        <v/>
      </c>
      <c r="J16" s="23" t="n">
        <v>2.694</v>
      </c>
      <c r="K16" s="53" t="n">
        <v>0</v>
      </c>
      <c r="L16" s="42">
        <f>M16+N16</f>
        <v/>
      </c>
      <c r="M16" s="23" t="n">
        <v>21.57</v>
      </c>
      <c r="N16" s="53" t="n">
        <v>3</v>
      </c>
      <c r="O16" s="42">
        <f>P16+Q16</f>
        <v/>
      </c>
      <c r="P16" s="23" t="n">
        <v>15.475</v>
      </c>
      <c r="Q16" s="53" t="n">
        <v>15.304</v>
      </c>
      <c r="R16" s="42">
        <f>S16+T16</f>
        <v/>
      </c>
      <c r="S16" s="23" t="n">
        <v>5.5</v>
      </c>
      <c r="T16" s="53" t="n">
        <v>0.85</v>
      </c>
      <c r="U16" s="42">
        <f>V16+W16</f>
        <v/>
      </c>
      <c r="V16" s="23" t="n">
        <v>2.21</v>
      </c>
      <c r="W16" s="53" t="n">
        <v>2.3</v>
      </c>
      <c r="X16" s="42">
        <f>Y16+Z16</f>
        <v/>
      </c>
      <c r="Y16" s="23" t="n">
        <v>0.6</v>
      </c>
      <c r="Z16" s="53" t="n">
        <v>0.15</v>
      </c>
      <c r="AA16" s="42">
        <f>AB16+AC16</f>
        <v/>
      </c>
      <c r="AB16" s="23" t="n">
        <v>0.675</v>
      </c>
      <c r="AC16" s="53" t="n">
        <v>0.8</v>
      </c>
      <c r="AD16" s="42">
        <f>AE16+AF16</f>
        <v/>
      </c>
      <c r="AE16" s="23" t="n">
        <v>0</v>
      </c>
      <c r="AF16" s="53" t="n">
        <v>0</v>
      </c>
      <c r="AG16" s="42">
        <f>AH16+AI16</f>
        <v/>
      </c>
      <c r="AH16" s="23" t="n">
        <v>0.39</v>
      </c>
      <c r="AI16" s="53" t="n">
        <v>1.241</v>
      </c>
      <c r="AJ16" s="42">
        <f>AK16+AL16</f>
        <v/>
      </c>
      <c r="AK16" s="23" t="n">
        <v>1.556</v>
      </c>
      <c r="AL16" s="53" t="n">
        <v>3.98</v>
      </c>
      <c r="AM16" s="42">
        <f>AN16+AO16</f>
        <v/>
      </c>
      <c r="AN16" s="23" t="n">
        <v>1</v>
      </c>
      <c r="AO16" s="53" t="n">
        <v>0</v>
      </c>
      <c r="AP16" s="42">
        <f>AQ16+AR16</f>
        <v/>
      </c>
      <c r="AQ16" s="23" t="n">
        <v>0</v>
      </c>
      <c r="AR16" s="53" t="n">
        <v>0</v>
      </c>
      <c r="AS16" s="42">
        <f>AT16+AU16</f>
        <v/>
      </c>
      <c r="AT16" s="23" t="n">
        <v>0</v>
      </c>
      <c r="AU16" s="53" t="n">
        <v>0</v>
      </c>
      <c r="AV16" s="51">
        <f>C16+F16+I16+L16+O16+R16+U16+X16+AA16+AD16+AG16+AJ16+AM16+AP16+AS16</f>
        <v/>
      </c>
    </row>
    <row r="17">
      <c r="A17" s="4" t="n">
        <v>11</v>
      </c>
      <c r="B17" s="12" t="inlineStr">
        <is>
          <t>Grand</t>
        </is>
      </c>
      <c r="C17" s="47">
        <f>D17+E17</f>
        <v/>
      </c>
      <c r="D17" s="17" t="n">
        <v>0</v>
      </c>
      <c r="E17" s="16" t="n">
        <v>0</v>
      </c>
      <c r="F17" s="47">
        <f>G17+H17</f>
        <v/>
      </c>
      <c r="G17" s="17" t="n">
        <v>1</v>
      </c>
      <c r="H17" s="16" t="n">
        <v>0</v>
      </c>
      <c r="I17" s="47">
        <f>J17+K17</f>
        <v/>
      </c>
      <c r="J17" s="17" t="n">
        <v>5</v>
      </c>
      <c r="K17" s="16" t="n">
        <v>0</v>
      </c>
      <c r="L17" s="47">
        <f>M17+N17</f>
        <v/>
      </c>
      <c r="M17" s="17" t="n">
        <v>30</v>
      </c>
      <c r="N17" s="16" t="n">
        <v>3</v>
      </c>
      <c r="O17" s="47">
        <f>P17+Q17</f>
        <v/>
      </c>
      <c r="P17" s="17" t="n">
        <v>16.454</v>
      </c>
      <c r="Q17" s="16" t="n">
        <v>21.67</v>
      </c>
      <c r="R17" s="47">
        <f>S17+T17</f>
        <v/>
      </c>
      <c r="S17" s="17" t="n">
        <v>7</v>
      </c>
      <c r="T17" s="16" t="n">
        <v>2.706</v>
      </c>
      <c r="U17" s="47">
        <f>V17+W17</f>
        <v/>
      </c>
      <c r="V17" s="17" t="n">
        <v>0.84</v>
      </c>
      <c r="W17" s="16" t="n">
        <v>0.33</v>
      </c>
      <c r="X17" s="47">
        <f>Y17+Z17</f>
        <v/>
      </c>
      <c r="Y17" s="17" t="n">
        <v>0</v>
      </c>
      <c r="Z17" s="16" t="n">
        <v>0</v>
      </c>
      <c r="AA17" s="47">
        <f>AB17+AC17</f>
        <v/>
      </c>
      <c r="AB17" s="17" t="n">
        <v>1</v>
      </c>
      <c r="AC17" s="16" t="n">
        <v>1</v>
      </c>
      <c r="AD17" s="47">
        <f>AE17+AF17</f>
        <v/>
      </c>
      <c r="AE17" s="17" t="n">
        <v>2</v>
      </c>
      <c r="AF17" s="16" t="n">
        <v>0</v>
      </c>
      <c r="AG17" s="47">
        <f>AH17+AI17</f>
        <v/>
      </c>
      <c r="AH17" s="17" t="n">
        <v>1</v>
      </c>
      <c r="AI17" s="16" t="n">
        <v>0</v>
      </c>
      <c r="AJ17" s="47">
        <f>AK17+AL17</f>
        <v/>
      </c>
      <c r="AK17" s="17" t="n">
        <v>3</v>
      </c>
      <c r="AL17" s="16" t="n">
        <v>3</v>
      </c>
      <c r="AM17" s="47">
        <f>AN17+AO17</f>
        <v/>
      </c>
      <c r="AN17" s="17" t="n">
        <v>2</v>
      </c>
      <c r="AO17" s="16" t="n">
        <v>0</v>
      </c>
      <c r="AP17" s="47">
        <f>AQ17+AR17</f>
        <v/>
      </c>
      <c r="AQ17" s="17" t="n">
        <v>0</v>
      </c>
      <c r="AR17" s="16" t="n">
        <v>0</v>
      </c>
      <c r="AS17" s="47">
        <f>AT17+AU17</f>
        <v/>
      </c>
      <c r="AT17" s="17" t="n">
        <v>0</v>
      </c>
      <c r="AU17" s="16" t="n">
        <v>0</v>
      </c>
      <c r="AV17" s="18">
        <f>C17+F17+I17+L17+O17+R17+U17+X17+AA17+AD17+AG17+AJ17+AM17+AP17+AS17</f>
        <v/>
      </c>
    </row>
    <row r="18">
      <c r="A18" s="6" t="n">
        <v>12</v>
      </c>
      <c r="B18" s="19" t="inlineStr">
        <is>
          <t>Granite</t>
        </is>
      </c>
      <c r="C18" s="42">
        <f>D18+E18</f>
        <v/>
      </c>
      <c r="D18" s="23" t="n">
        <v>13.256</v>
      </c>
      <c r="E18" s="53" t="n">
        <v>2</v>
      </c>
      <c r="F18" s="42">
        <f>G18+H18</f>
        <v/>
      </c>
      <c r="G18" s="23" t="n">
        <v>27.75</v>
      </c>
      <c r="H18" s="53" t="n">
        <v>0</v>
      </c>
      <c r="I18" s="42">
        <f>J18+K18</f>
        <v/>
      </c>
      <c r="J18" s="23" t="n">
        <v>142.216</v>
      </c>
      <c r="K18" s="53" t="n">
        <v>0.5</v>
      </c>
      <c r="L18" s="42">
        <f>M18+N18</f>
        <v/>
      </c>
      <c r="M18" s="23" t="n">
        <v>1223.251</v>
      </c>
      <c r="N18" s="53" t="n">
        <v>129.516</v>
      </c>
      <c r="O18" s="42">
        <f>P18+Q18</f>
        <v/>
      </c>
      <c r="P18" s="23" t="n">
        <v>804.128</v>
      </c>
      <c r="Q18" s="53" t="n">
        <v>550.6369999999999</v>
      </c>
      <c r="R18" s="42">
        <f>S18+T18</f>
        <v/>
      </c>
      <c r="S18" s="23" t="n">
        <v>249.094</v>
      </c>
      <c r="T18" s="53" t="n">
        <v>49.245</v>
      </c>
      <c r="U18" s="42">
        <f>V18+W18</f>
        <v/>
      </c>
      <c r="V18" s="23" t="n">
        <v>73.051</v>
      </c>
      <c r="W18" s="53" t="n">
        <v>20.5</v>
      </c>
      <c r="X18" s="42">
        <f>Y18+Z18</f>
        <v/>
      </c>
      <c r="Y18" s="23" t="n">
        <v>3</v>
      </c>
      <c r="Z18" s="53" t="n">
        <v>0</v>
      </c>
      <c r="AA18" s="42">
        <f>AB18+AC18</f>
        <v/>
      </c>
      <c r="AB18" s="23" t="n">
        <v>68.88</v>
      </c>
      <c r="AC18" s="53" t="n">
        <v>26.467</v>
      </c>
      <c r="AD18" s="42">
        <f>AE18+AF18</f>
        <v/>
      </c>
      <c r="AE18" s="23" t="n">
        <v>15</v>
      </c>
      <c r="AF18" s="53" t="n">
        <v>9</v>
      </c>
      <c r="AG18" s="42">
        <f>AH18+AI18</f>
        <v/>
      </c>
      <c r="AH18" s="23" t="n">
        <v>20</v>
      </c>
      <c r="AI18" s="53" t="n">
        <v>19</v>
      </c>
      <c r="AJ18" s="42">
        <f>AK18+AL18</f>
        <v/>
      </c>
      <c r="AK18" s="23" t="n">
        <v>82</v>
      </c>
      <c r="AL18" s="53" t="n">
        <v>57</v>
      </c>
      <c r="AM18" s="42">
        <f>AN18+AO18</f>
        <v/>
      </c>
      <c r="AN18" s="23" t="n">
        <v>69.83</v>
      </c>
      <c r="AO18" s="53" t="n">
        <v>2</v>
      </c>
      <c r="AP18" s="42">
        <f>AQ18+AR18</f>
        <v/>
      </c>
      <c r="AQ18" s="23" t="n">
        <v>17</v>
      </c>
      <c r="AR18" s="53" t="n">
        <v>11.5</v>
      </c>
      <c r="AS18" s="42">
        <f>AT18+AU18</f>
        <v/>
      </c>
      <c r="AT18" s="23" t="n">
        <v>34.814</v>
      </c>
      <c r="AU18" s="53" t="n">
        <v>10</v>
      </c>
      <c r="AV18" s="51">
        <f>C18+F18+I18+L18+O18+R18+U18+X18+AA18+AD18+AG18+AJ18+AM18+AP18+AS18</f>
        <v/>
      </c>
    </row>
    <row r="19">
      <c r="A19" s="6" t="n">
        <v>13</v>
      </c>
      <c r="B19" s="19" t="inlineStr">
        <is>
          <t>Iron</t>
        </is>
      </c>
      <c r="C19" s="42">
        <f>D19+E19</f>
        <v/>
      </c>
      <c r="D19" s="23" t="n">
        <v>2</v>
      </c>
      <c r="E19" s="53" t="n">
        <v>0</v>
      </c>
      <c r="F19" s="42">
        <f>G19+H19</f>
        <v/>
      </c>
      <c r="G19" s="23" t="n">
        <v>6.5</v>
      </c>
      <c r="H19" s="53" t="n">
        <v>0</v>
      </c>
      <c r="I19" s="42">
        <f>J19+K19</f>
        <v/>
      </c>
      <c r="J19" s="23" t="n">
        <v>21</v>
      </c>
      <c r="K19" s="53" t="n">
        <v>0</v>
      </c>
      <c r="L19" s="42">
        <f>M19+N19</f>
        <v/>
      </c>
      <c r="M19" s="23" t="n">
        <v>148.631</v>
      </c>
      <c r="N19" s="53" t="n">
        <v>28</v>
      </c>
      <c r="O19" s="42">
        <f>P19+Q19</f>
        <v/>
      </c>
      <c r="P19" s="23" t="n">
        <v>96.31</v>
      </c>
      <c r="Q19" s="53" t="n">
        <v>70.76300000000001</v>
      </c>
      <c r="R19" s="42">
        <f>S19+T19</f>
        <v/>
      </c>
      <c r="S19" s="23" t="n">
        <v>35.443</v>
      </c>
      <c r="T19" s="53" t="n">
        <v>6.65</v>
      </c>
      <c r="U19" s="42">
        <f>V19+W19</f>
        <v/>
      </c>
      <c r="V19" s="23" t="n">
        <v>2.6</v>
      </c>
      <c r="W19" s="53" t="n">
        <v>3.5</v>
      </c>
      <c r="X19" s="42">
        <f>Y19+Z19</f>
        <v/>
      </c>
      <c r="Y19" s="23" t="n">
        <v>4</v>
      </c>
      <c r="Z19" s="53" t="n">
        <v>0</v>
      </c>
      <c r="AA19" s="42">
        <f>AB19+AC19</f>
        <v/>
      </c>
      <c r="AB19" s="23" t="n">
        <v>5.861</v>
      </c>
      <c r="AC19" s="53" t="n">
        <v>5.5</v>
      </c>
      <c r="AD19" s="42">
        <f>AE19+AF19</f>
        <v/>
      </c>
      <c r="AE19" s="23" t="n">
        <v>1</v>
      </c>
      <c r="AF19" s="53" t="n">
        <v>2</v>
      </c>
      <c r="AG19" s="42">
        <f>AH19+AI19</f>
        <v/>
      </c>
      <c r="AH19" s="23" t="n">
        <v>1</v>
      </c>
      <c r="AI19" s="53" t="n">
        <v>3</v>
      </c>
      <c r="AJ19" s="42">
        <f>AK19+AL19</f>
        <v/>
      </c>
      <c r="AK19" s="23" t="n">
        <v>5.4</v>
      </c>
      <c r="AL19" s="53" t="n">
        <v>14</v>
      </c>
      <c r="AM19" s="42">
        <f>AN19+AO19</f>
        <v/>
      </c>
      <c r="AN19" s="23">
        <f>6.52+0.833</f>
        <v/>
      </c>
      <c r="AO19" s="53" t="n">
        <v>0</v>
      </c>
      <c r="AP19" s="42">
        <f>AQ19+AR19</f>
        <v/>
      </c>
      <c r="AQ19" s="23" t="n">
        <v>0</v>
      </c>
      <c r="AR19" s="53" t="n">
        <v>1</v>
      </c>
      <c r="AS19" s="42">
        <f>AT19+AU19</f>
        <v/>
      </c>
      <c r="AT19" s="23" t="n">
        <v>0</v>
      </c>
      <c r="AU19" s="53" t="n">
        <v>0</v>
      </c>
      <c r="AV19" s="51">
        <f>C19+F19+I19+L19+O19+R19+U19+X19+AA19+AD19+AG19+AJ19+AM19+AP19+AS19</f>
        <v/>
      </c>
    </row>
    <row r="20">
      <c r="A20" s="6" t="n">
        <v>14</v>
      </c>
      <c r="B20" s="19" t="inlineStr">
        <is>
          <t>Jordan</t>
        </is>
      </c>
      <c r="C20" s="42">
        <f>D20+E20</f>
        <v/>
      </c>
      <c r="D20" s="23" t="n">
        <v>5.5</v>
      </c>
      <c r="E20" s="53" t="n">
        <v>0</v>
      </c>
      <c r="F20" s="42">
        <f>G20+H20</f>
        <v/>
      </c>
      <c r="G20" s="23" t="n">
        <v>30.2</v>
      </c>
      <c r="H20" s="53" t="n">
        <v>0</v>
      </c>
      <c r="I20" s="42">
        <f>J20+K20</f>
        <v/>
      </c>
      <c r="J20" s="23" t="n">
        <v>132.32</v>
      </c>
      <c r="K20" s="53" t="n">
        <v>2.5</v>
      </c>
      <c r="L20" s="42">
        <f>M20+N20</f>
        <v/>
      </c>
      <c r="M20" s="23" t="n">
        <v>1374.9</v>
      </c>
      <c r="N20" s="53" t="n">
        <v>129.011</v>
      </c>
      <c r="O20" s="42">
        <f>P20+Q20</f>
        <v/>
      </c>
      <c r="P20" s="23" t="n">
        <v>804.835</v>
      </c>
      <c r="Q20" s="53" t="n">
        <v>524.631</v>
      </c>
      <c r="R20" s="42">
        <f>S20+T20</f>
        <v/>
      </c>
      <c r="S20" s="23" t="n">
        <v>264.609</v>
      </c>
      <c r="T20" s="53" t="n">
        <v>45.751</v>
      </c>
      <c r="U20" s="42">
        <f>V20+W20</f>
        <v/>
      </c>
      <c r="V20" s="23" t="n">
        <v>167.36</v>
      </c>
      <c r="W20" s="53" t="n">
        <v>32.78</v>
      </c>
      <c r="X20" s="42">
        <f>Y20+Z20</f>
        <v/>
      </c>
      <c r="Y20" s="23" t="n">
        <v>0</v>
      </c>
      <c r="Z20" s="53" t="n">
        <v>2</v>
      </c>
      <c r="AA20" s="42">
        <f>AB20+AC20</f>
        <v/>
      </c>
      <c r="AB20" s="23" t="n">
        <v>58.492</v>
      </c>
      <c r="AC20" s="53" t="n">
        <v>17.86</v>
      </c>
      <c r="AD20" s="42">
        <f>AE20+AF20</f>
        <v/>
      </c>
      <c r="AE20" s="23" t="n">
        <v>19.667</v>
      </c>
      <c r="AF20" s="53" t="n">
        <v>7</v>
      </c>
      <c r="AG20" s="42">
        <f>AH20+AI20</f>
        <v/>
      </c>
      <c r="AH20" s="23" t="n">
        <v>9.178000000000001</v>
      </c>
      <c r="AI20" s="53" t="n">
        <v>15</v>
      </c>
      <c r="AJ20" s="42">
        <f>AK20+AL20</f>
        <v/>
      </c>
      <c r="AK20" s="23" t="n">
        <v>84.59</v>
      </c>
      <c r="AL20" s="53" t="n">
        <v>81</v>
      </c>
      <c r="AM20" s="42">
        <f>AN20+AO20</f>
        <v/>
      </c>
      <c r="AN20" s="23" t="n">
        <v>84.125</v>
      </c>
      <c r="AO20" s="53" t="n">
        <v>2</v>
      </c>
      <c r="AP20" s="42">
        <f>AQ20+AR20</f>
        <v/>
      </c>
      <c r="AQ20" s="23" t="n">
        <v>44.67</v>
      </c>
      <c r="AR20" s="53" t="n">
        <v>18.5</v>
      </c>
      <c r="AS20" s="42">
        <f>AT20+AU20</f>
        <v/>
      </c>
      <c r="AT20" s="23" t="n">
        <v>0</v>
      </c>
      <c r="AU20" s="53" t="n">
        <v>2</v>
      </c>
      <c r="AV20" s="51">
        <f>C20+F20+I20+L20+O20+R20+U20+X20+AA20+AD20+AG20+AJ20+AM20+AP20+AS20</f>
        <v/>
      </c>
    </row>
    <row r="21" ht="15.75" customHeight="1" s="68" thickBot="1">
      <c r="A21" s="25" t="n">
        <v>15</v>
      </c>
      <c r="B21" s="26" t="inlineStr">
        <is>
          <t>[Person_4]</t>
        </is>
      </c>
      <c r="C21" s="44">
        <f>D21+E21</f>
        <v/>
      </c>
      <c r="D21" s="45" t="n">
        <v>0</v>
      </c>
      <c r="E21" s="29" t="n">
        <v>0</v>
      </c>
      <c r="F21" s="44">
        <f>G21+H21</f>
        <v/>
      </c>
      <c r="G21" s="45" t="n">
        <v>1</v>
      </c>
      <c r="H21" s="29" t="n">
        <v>0</v>
      </c>
      <c r="I21" s="44">
        <f>J21+K21</f>
        <v/>
      </c>
      <c r="J21" s="45" t="n">
        <v>5</v>
      </c>
      <c r="K21" s="29" t="n">
        <v>0</v>
      </c>
      <c r="L21" s="44">
        <f>M21+N21</f>
        <v/>
      </c>
      <c r="M21" s="45" t="n">
        <v>36.543</v>
      </c>
      <c r="N21" s="29" t="n">
        <v>7</v>
      </c>
      <c r="O21" s="44">
        <f>P21+Q21</f>
        <v/>
      </c>
      <c r="P21" s="45" t="n">
        <v>17.39</v>
      </c>
      <c r="Q21" s="29" t="n">
        <v>17.732</v>
      </c>
      <c r="R21" s="44">
        <f>S21+T21</f>
        <v/>
      </c>
      <c r="S21" s="45" t="n">
        <v>11.266</v>
      </c>
      <c r="T21" s="29" t="n">
        <v>0</v>
      </c>
      <c r="U21" s="44">
        <f>V21+W21</f>
        <v/>
      </c>
      <c r="V21" s="45" t="n">
        <v>0</v>
      </c>
      <c r="W21" s="29" t="n">
        <v>0</v>
      </c>
      <c r="X21" s="44">
        <f>Y21+Z21</f>
        <v/>
      </c>
      <c r="Y21" s="45" t="n">
        <v>1</v>
      </c>
      <c r="Z21" s="29" t="n">
        <v>0</v>
      </c>
      <c r="AA21" s="44">
        <f>AB21+AC21</f>
        <v/>
      </c>
      <c r="AB21" s="45" t="n">
        <v>1</v>
      </c>
      <c r="AC21" s="29" t="n">
        <v>1</v>
      </c>
      <c r="AD21" s="44">
        <f>AE21+AF21</f>
        <v/>
      </c>
      <c r="AE21" s="45" t="n">
        <v>0</v>
      </c>
      <c r="AF21" s="29" t="n">
        <v>0</v>
      </c>
      <c r="AG21" s="44">
        <f>AH21+AI21</f>
        <v/>
      </c>
      <c r="AH21" s="45" t="n">
        <v>0</v>
      </c>
      <c r="AI21" s="29" t="n">
        <v>1.17</v>
      </c>
      <c r="AJ21" s="44">
        <f>AK21+AL21</f>
        <v/>
      </c>
      <c r="AK21" s="45" t="n">
        <v>2</v>
      </c>
      <c r="AL21" s="29" t="n">
        <v>4</v>
      </c>
      <c r="AM21" s="44">
        <f>AN21+AO21</f>
        <v/>
      </c>
      <c r="AN21" s="45" t="n">
        <v>0</v>
      </c>
      <c r="AO21" s="29" t="n">
        <v>0</v>
      </c>
      <c r="AP21" s="44">
        <f>AQ21+AR21</f>
        <v/>
      </c>
      <c r="AQ21" s="45" t="n">
        <v>0</v>
      </c>
      <c r="AR21" s="29" t="n">
        <v>0</v>
      </c>
      <c r="AS21" s="44">
        <f>AT21+AU21</f>
        <v/>
      </c>
      <c r="AT21" s="45" t="n">
        <v>0</v>
      </c>
      <c r="AU21" s="29" t="n">
        <v>0</v>
      </c>
      <c r="AV21" s="66">
        <f>C21+F21+I21+L21+O21+R21+U21+X21+AA21+AD21+AG21+AJ21+AM21+AP21+AS21</f>
        <v/>
      </c>
    </row>
    <row r="22">
      <c r="A22" s="6" t="n">
        <v>16</v>
      </c>
      <c r="B22" s="19" t="inlineStr">
        <is>
          <t>[Person_5]</t>
        </is>
      </c>
      <c r="C22" s="42">
        <f>D22+E22</f>
        <v/>
      </c>
      <c r="D22" s="23" t="n">
        <v>1.5</v>
      </c>
      <c r="E22" s="53" t="n">
        <v>0</v>
      </c>
      <c r="F22" s="42">
        <f>G22+H22</f>
        <v/>
      </c>
      <c r="G22" s="23" t="n">
        <v>0</v>
      </c>
      <c r="H22" s="53" t="n">
        <v>0</v>
      </c>
      <c r="I22" s="42">
        <f>J22+K22</f>
        <v/>
      </c>
      <c r="J22" s="23" t="n">
        <v>3.53</v>
      </c>
      <c r="K22" s="53" t="n">
        <v>0</v>
      </c>
      <c r="L22" s="42">
        <f>M22+N22</f>
        <v/>
      </c>
      <c r="M22" s="23" t="n">
        <v>22.91</v>
      </c>
      <c r="N22" s="53" t="n">
        <v>4.33</v>
      </c>
      <c r="O22" s="42">
        <f>P22+Q22</f>
        <v/>
      </c>
      <c r="P22" s="23" t="n">
        <v>16.491</v>
      </c>
      <c r="Q22" s="53" t="n">
        <v>16.586</v>
      </c>
      <c r="R22" s="42">
        <f>S22+T22</f>
        <v/>
      </c>
      <c r="S22" s="23" t="n">
        <v>4.638</v>
      </c>
      <c r="T22" s="53" t="n">
        <v>1.25</v>
      </c>
      <c r="U22" s="42">
        <f>V22+W22</f>
        <v/>
      </c>
      <c r="V22" s="23" t="n">
        <v>0</v>
      </c>
      <c r="W22" s="53" t="n">
        <v>0</v>
      </c>
      <c r="X22" s="42">
        <f>Y22+Z22</f>
        <v/>
      </c>
      <c r="Y22" s="23" t="n">
        <v>0</v>
      </c>
      <c r="Z22" s="53" t="n">
        <v>0</v>
      </c>
      <c r="AA22" s="42">
        <f>AB22+AC22</f>
        <v/>
      </c>
      <c r="AB22" s="23" t="n">
        <v>0</v>
      </c>
      <c r="AC22" s="53" t="n">
        <v>1.57</v>
      </c>
      <c r="AD22" s="42">
        <f>AE22+AF22</f>
        <v/>
      </c>
      <c r="AE22" s="23" t="n">
        <v>0</v>
      </c>
      <c r="AF22" s="53" t="n">
        <v>0</v>
      </c>
      <c r="AG22" s="42">
        <f>AH22+AI22</f>
        <v/>
      </c>
      <c r="AH22" s="23" t="n">
        <v>0</v>
      </c>
      <c r="AI22" s="53" t="n">
        <v>1</v>
      </c>
      <c r="AJ22" s="42">
        <f>AK22+AL22</f>
        <v/>
      </c>
      <c r="AK22" s="23" t="n">
        <v>1</v>
      </c>
      <c r="AL22" s="53" t="n">
        <v>1.8</v>
      </c>
      <c r="AM22" s="42">
        <f>AN22+AO22</f>
        <v/>
      </c>
      <c r="AN22" s="23" t="n">
        <v>1</v>
      </c>
      <c r="AO22" s="53" t="n">
        <v>0</v>
      </c>
      <c r="AP22" s="42">
        <f>AQ22+AR22</f>
        <v/>
      </c>
      <c r="AQ22" s="23" t="n">
        <v>0</v>
      </c>
      <c r="AR22" s="53" t="n">
        <v>0</v>
      </c>
      <c r="AS22" s="42">
        <f>AT22+AU22</f>
        <v/>
      </c>
      <c r="AT22" s="23" t="n">
        <v>0</v>
      </c>
      <c r="AU22" s="53" t="n">
        <v>0</v>
      </c>
      <c r="AV22" s="51">
        <f>C22+F22+I22+L22+O22+R22+U22+X22+AA22+AD22+AG22+AJ22+AM22+AP22+AS22</f>
        <v/>
      </c>
    </row>
    <row r="23">
      <c r="A23" s="6" t="n">
        <v>39</v>
      </c>
      <c r="B23" s="19" t="inlineStr">
        <is>
          <t>Logan</t>
        </is>
      </c>
      <c r="C23" s="42">
        <f>D23+E23</f>
        <v/>
      </c>
      <c r="D23" s="23" t="n">
        <v>0</v>
      </c>
      <c r="E23" s="53" t="n">
        <v>0</v>
      </c>
      <c r="F23" s="42">
        <f>G23+H23</f>
        <v/>
      </c>
      <c r="G23" s="23" t="n">
        <v>2</v>
      </c>
      <c r="H23" s="53" t="n">
        <v>0</v>
      </c>
      <c r="I23" s="42">
        <f>J23+K23</f>
        <v/>
      </c>
      <c r="J23" s="23" t="n">
        <v>15</v>
      </c>
      <c r="K23" s="53" t="n">
        <v>0</v>
      </c>
      <c r="L23" s="42">
        <f>M23+N23</f>
        <v/>
      </c>
      <c r="M23" s="23" t="n">
        <v>112.34</v>
      </c>
      <c r="N23" s="53" t="n">
        <v>13.92</v>
      </c>
      <c r="O23" s="42">
        <f>P23+Q23</f>
        <v/>
      </c>
      <c r="P23" s="23" t="n">
        <v>63.397</v>
      </c>
      <c r="Q23" s="53" t="n">
        <v>67.69799999999999</v>
      </c>
      <c r="R23" s="42">
        <f>S23+T23</f>
        <v/>
      </c>
      <c r="S23" s="23" t="n">
        <v>22.184</v>
      </c>
      <c r="T23" s="53" t="n">
        <v>3</v>
      </c>
      <c r="U23" s="42">
        <f>V23+W23</f>
        <v/>
      </c>
      <c r="V23" s="23" t="n">
        <v>3.55</v>
      </c>
      <c r="W23" s="53" t="n">
        <v>1</v>
      </c>
      <c r="X23" s="42">
        <f>Y23+Z23</f>
        <v/>
      </c>
      <c r="Y23" s="23" t="n">
        <v>0</v>
      </c>
      <c r="Z23" s="53" t="n">
        <v>0</v>
      </c>
      <c r="AA23" s="42">
        <f>AB23+AC23</f>
        <v/>
      </c>
      <c r="AB23" s="23" t="n">
        <v>4</v>
      </c>
      <c r="AC23" s="53" t="n">
        <v>2.8</v>
      </c>
      <c r="AD23" s="42">
        <f>AE23+AF23</f>
        <v/>
      </c>
      <c r="AE23" s="23" t="n">
        <v>2.9</v>
      </c>
      <c r="AF23" s="53" t="n">
        <v>0</v>
      </c>
      <c r="AG23" s="42">
        <f>AH23+AI23</f>
        <v/>
      </c>
      <c r="AH23" s="23" t="n">
        <v>2</v>
      </c>
      <c r="AI23" s="53" t="n">
        <v>4</v>
      </c>
      <c r="AJ23" s="42">
        <f>AK23+AL23</f>
        <v/>
      </c>
      <c r="AK23" s="23" t="n">
        <v>2.9</v>
      </c>
      <c r="AL23" s="53" t="n">
        <v>8.949999999999999</v>
      </c>
      <c r="AM23" s="42">
        <f>AN23+AO23</f>
        <v/>
      </c>
      <c r="AN23" s="23" t="n">
        <v>8.6</v>
      </c>
      <c r="AO23" s="53" t="n">
        <v>0</v>
      </c>
      <c r="AP23" s="42">
        <f>AQ23+AR23</f>
        <v/>
      </c>
      <c r="AQ23" s="23" t="n">
        <v>1</v>
      </c>
      <c r="AR23" s="53" t="n">
        <v>1</v>
      </c>
      <c r="AS23" s="42">
        <f>AT23+AU23</f>
        <v/>
      </c>
      <c r="AT23" s="23" t="n">
        <v>0</v>
      </c>
      <c r="AU23" s="53" t="n">
        <v>0</v>
      </c>
      <c r="AV23" s="51">
        <f>C23+F23+I23+L23+O23+R23+U23+X23+AA23+AD23+AG23+AJ23+AM23+AP23+AS23</f>
        <v/>
      </c>
    </row>
    <row r="24">
      <c r="A24" s="6" t="n">
        <v>17</v>
      </c>
      <c r="B24" s="19" t="inlineStr">
        <is>
          <t>Millard</t>
        </is>
      </c>
      <c r="C24" s="42">
        <f>D24+E24</f>
        <v/>
      </c>
      <c r="D24" s="23" t="n">
        <v>0</v>
      </c>
      <c r="E24" s="53" t="n">
        <v>0</v>
      </c>
      <c r="F24" s="42">
        <f>G24+H24</f>
        <v/>
      </c>
      <c r="G24" s="23" t="n">
        <v>3.5</v>
      </c>
      <c r="H24" s="53" t="n">
        <v>0</v>
      </c>
      <c r="I24" s="42">
        <f>J24+K24</f>
        <v/>
      </c>
      <c r="J24" s="23" t="n">
        <v>8.33</v>
      </c>
      <c r="K24" s="53" t="n">
        <v>0</v>
      </c>
      <c r="L24" s="42">
        <f>M24+N24</f>
        <v/>
      </c>
      <c r="M24" s="23" t="n">
        <v>50.67</v>
      </c>
      <c r="N24" s="53" t="n">
        <v>6.17</v>
      </c>
      <c r="O24" s="42">
        <f>P24+Q24</f>
        <v/>
      </c>
      <c r="P24" s="23" t="n">
        <v>25.024</v>
      </c>
      <c r="Q24" s="53" t="n">
        <v>52.32</v>
      </c>
      <c r="R24" s="42">
        <f>S24+T24</f>
        <v/>
      </c>
      <c r="S24" s="23" t="n">
        <v>13.64</v>
      </c>
      <c r="T24" s="53" t="n">
        <v>0</v>
      </c>
      <c r="U24" s="42">
        <f>V24+W24</f>
        <v/>
      </c>
      <c r="V24" s="23" t="n">
        <v>0</v>
      </c>
      <c r="W24" s="53" t="n">
        <v>3.27</v>
      </c>
      <c r="X24" s="42">
        <f>Y24+Z24</f>
        <v/>
      </c>
      <c r="Y24" s="23" t="n">
        <v>0.545</v>
      </c>
      <c r="Z24" s="53" t="n">
        <v>0</v>
      </c>
      <c r="AA24" s="42">
        <f>AB24+AC24</f>
        <v/>
      </c>
      <c r="AB24" s="23" t="n">
        <v>0.8</v>
      </c>
      <c r="AC24" s="53" t="n">
        <v>1.34</v>
      </c>
      <c r="AD24" s="42">
        <f>AE24+AF24</f>
        <v/>
      </c>
      <c r="AE24" s="23" t="n">
        <v>1.5</v>
      </c>
      <c r="AF24" s="53" t="n">
        <v>0</v>
      </c>
      <c r="AG24" s="42">
        <f>AH24+AI24</f>
        <v/>
      </c>
      <c r="AH24" s="23" t="n">
        <v>0</v>
      </c>
      <c r="AI24" s="53" t="n">
        <v>2</v>
      </c>
      <c r="AJ24" s="42">
        <f>AK24+AL24</f>
        <v/>
      </c>
      <c r="AK24" s="23" t="n">
        <v>1.84</v>
      </c>
      <c r="AL24" s="53" t="n">
        <v>6.9</v>
      </c>
      <c r="AM24" s="42">
        <f>AN24+AO24</f>
        <v/>
      </c>
      <c r="AN24" s="23" t="n">
        <v>2</v>
      </c>
      <c r="AO24" s="53" t="n">
        <v>0</v>
      </c>
      <c r="AP24" s="42">
        <f>AQ24+AR24</f>
        <v/>
      </c>
      <c r="AQ24" s="23" t="n">
        <v>1</v>
      </c>
      <c r="AR24" s="53" t="n">
        <v>1</v>
      </c>
      <c r="AS24" s="42">
        <f>AT24+AU24</f>
        <v/>
      </c>
      <c r="AT24" s="23" t="n">
        <v>0</v>
      </c>
      <c r="AU24" s="53" t="n">
        <v>0</v>
      </c>
      <c r="AV24" s="51">
        <f>C24+F24+I24+L24+O24+R24+U24+X24+AA24+AD24+AG24+AJ24+AM24+AP24+AS24</f>
        <v/>
      </c>
    </row>
    <row r="25">
      <c r="A25" s="6" t="n">
        <v>18</v>
      </c>
      <c r="B25" s="19" t="inlineStr">
        <is>
          <t>Morgan</t>
        </is>
      </c>
      <c r="C25" s="42">
        <f>D25+E25</f>
        <v/>
      </c>
      <c r="D25" s="23" t="n">
        <v>0</v>
      </c>
      <c r="E25" s="53" t="n">
        <v>0</v>
      </c>
      <c r="F25" s="42">
        <f>G25+H25</f>
        <v/>
      </c>
      <c r="G25" s="23" t="n">
        <v>1</v>
      </c>
      <c r="H25" s="53" t="n">
        <v>0</v>
      </c>
      <c r="I25" s="42">
        <f>J25+K25</f>
        <v/>
      </c>
      <c r="J25" s="23" t="n">
        <v>4</v>
      </c>
      <c r="K25" s="53" t="n">
        <v>0</v>
      </c>
      <c r="L25" s="42">
        <f>M25+N25</f>
        <v/>
      </c>
      <c r="M25" s="23" t="n">
        <v>36.01</v>
      </c>
      <c r="N25" s="53" t="n">
        <v>6.42</v>
      </c>
      <c r="O25" s="42">
        <f>P25+Q25</f>
        <v/>
      </c>
      <c r="P25" s="23" t="n">
        <v>25.652</v>
      </c>
      <c r="Q25" s="53" t="n">
        <v>20.767</v>
      </c>
      <c r="R25" s="42">
        <f>S25+T25</f>
        <v/>
      </c>
      <c r="S25" s="23" t="n">
        <v>5</v>
      </c>
      <c r="T25" s="53" t="n">
        <v>2.8</v>
      </c>
      <c r="U25" s="42">
        <f>V25+W25</f>
        <v/>
      </c>
      <c r="V25" s="23" t="n">
        <v>0.4</v>
      </c>
      <c r="W25" s="53" t="n">
        <v>0.31</v>
      </c>
      <c r="X25" s="42">
        <f>Y25+Z25</f>
        <v/>
      </c>
      <c r="Y25" s="23" t="n">
        <v>0</v>
      </c>
      <c r="Z25" s="53" t="n">
        <v>0</v>
      </c>
      <c r="AA25" s="42">
        <f>AB25+AC25</f>
        <v/>
      </c>
      <c r="AB25" s="23" t="n">
        <v>0.5</v>
      </c>
      <c r="AC25" s="53" t="n">
        <v>0.97</v>
      </c>
      <c r="AD25" s="42">
        <f>AE25+AF25</f>
        <v/>
      </c>
      <c r="AE25" s="23" t="n">
        <v>0.5</v>
      </c>
      <c r="AF25" s="53" t="n">
        <v>0.54</v>
      </c>
      <c r="AG25" s="42">
        <f>AH25+AI25</f>
        <v/>
      </c>
      <c r="AH25" s="23" t="n">
        <v>0</v>
      </c>
      <c r="AI25" s="53" t="n">
        <v>1</v>
      </c>
      <c r="AJ25" s="42">
        <f>AK25+AL25</f>
        <v/>
      </c>
      <c r="AK25" s="23" t="n">
        <v>0.6</v>
      </c>
      <c r="AL25" s="53" t="n">
        <v>3.86</v>
      </c>
      <c r="AM25" s="42">
        <f>AN25+AO25</f>
        <v/>
      </c>
      <c r="AN25" s="23" t="n">
        <v>0</v>
      </c>
      <c r="AO25" s="53" t="n">
        <v>0</v>
      </c>
      <c r="AP25" s="42">
        <f>AQ25+AR25</f>
        <v/>
      </c>
      <c r="AQ25" s="23" t="n">
        <v>0</v>
      </c>
      <c r="AR25" s="53" t="n">
        <v>0</v>
      </c>
      <c r="AS25" s="42">
        <f>AT25+AU25</f>
        <v/>
      </c>
      <c r="AT25" s="23" t="n">
        <v>0</v>
      </c>
      <c r="AU25" s="53" t="n">
        <v>0</v>
      </c>
      <c r="AV25" s="51">
        <f>C25+F25+I25+L25+O25+R25+U25+X25+AA25+AD25+AG25+AJ25+AM25+AP25+AS25</f>
        <v/>
      </c>
    </row>
    <row r="26" ht="15.75" customHeight="1" s="68" thickBot="1">
      <c r="A26" s="6" t="n">
        <v>40</v>
      </c>
      <c r="B26" s="19" t="inlineStr">
        <is>
          <t>[Person_8]</t>
        </is>
      </c>
      <c r="C26" s="42">
        <f>D26+E26</f>
        <v/>
      </c>
      <c r="D26" s="23" t="n">
        <v>0</v>
      </c>
      <c r="E26" s="53" t="n">
        <v>0</v>
      </c>
      <c r="F26" s="42">
        <f>G26+H26</f>
        <v/>
      </c>
      <c r="G26" s="23" t="n">
        <v>1.5</v>
      </c>
      <c r="H26" s="53" t="n">
        <v>0</v>
      </c>
      <c r="I26" s="42">
        <f>J26+K26</f>
        <v/>
      </c>
      <c r="J26" s="23" t="n">
        <v>12.441</v>
      </c>
      <c r="K26" s="53" t="n">
        <v>0</v>
      </c>
      <c r="L26" s="42">
        <f>M26+N26</f>
        <v/>
      </c>
      <c r="M26" s="23" t="n">
        <v>121</v>
      </c>
      <c r="N26" s="53" t="n">
        <v>7</v>
      </c>
      <c r="O26" s="42">
        <f>P26+Q26</f>
        <v/>
      </c>
      <c r="P26" s="23" t="n">
        <v>77.51300000000001</v>
      </c>
      <c r="Q26" s="53" t="n">
        <v>46.167</v>
      </c>
      <c r="R26" s="42">
        <f>S26+T26</f>
        <v/>
      </c>
      <c r="S26" s="23" t="n">
        <v>18.529</v>
      </c>
      <c r="T26" s="53" t="n">
        <v>8</v>
      </c>
      <c r="U26" s="42">
        <f>V26+W26</f>
        <v/>
      </c>
      <c r="V26" s="23" t="n">
        <v>7.77</v>
      </c>
      <c r="W26" s="53" t="n">
        <v>2.156</v>
      </c>
      <c r="X26" s="42">
        <f>Y26+Z26</f>
        <v/>
      </c>
      <c r="Y26" s="23" t="n">
        <v>1.8</v>
      </c>
      <c r="Z26" s="53" t="n">
        <v>0</v>
      </c>
      <c r="AA26" s="42">
        <f>AB26+AC26</f>
        <v/>
      </c>
      <c r="AB26" s="23" t="n">
        <v>5</v>
      </c>
      <c r="AC26" s="53" t="n">
        <v>4</v>
      </c>
      <c r="AD26" s="42">
        <f>AE26+AF26</f>
        <v/>
      </c>
      <c r="AE26" s="23" t="n">
        <v>3</v>
      </c>
      <c r="AF26" s="53" t="n">
        <v>0</v>
      </c>
      <c r="AG26" s="42">
        <f>AH26+AI26</f>
        <v/>
      </c>
      <c r="AH26" s="23" t="n">
        <v>0</v>
      </c>
      <c r="AI26" s="53" t="n">
        <v>3.5</v>
      </c>
      <c r="AJ26" s="42">
        <f>AK26+AL26</f>
        <v/>
      </c>
      <c r="AK26" s="23" t="n">
        <v>7</v>
      </c>
      <c r="AL26" s="53" t="n">
        <v>7</v>
      </c>
      <c r="AM26" s="42">
        <f>AN26+AO26</f>
        <v/>
      </c>
      <c r="AN26" s="23" t="n">
        <v>5.7</v>
      </c>
      <c r="AO26" s="53" t="n">
        <v>0</v>
      </c>
      <c r="AP26" s="42">
        <f>AQ26+AR26</f>
        <v/>
      </c>
      <c r="AQ26" s="23" t="n">
        <v>0</v>
      </c>
      <c r="AR26" s="53" t="n">
        <v>1</v>
      </c>
      <c r="AS26" s="42">
        <f>AT26+AU26</f>
        <v/>
      </c>
      <c r="AT26" s="23" t="n">
        <v>4.6</v>
      </c>
      <c r="AU26" s="53" t="n">
        <v>1</v>
      </c>
      <c r="AV26" s="51">
        <f>C26+F26+I26+L26+O26+R26+U26+X26+AA26+AD26+AG26+AJ26+AM26+AP26+AS26</f>
        <v/>
      </c>
    </row>
    <row r="27">
      <c r="A27" s="4" t="n">
        <v>19</v>
      </c>
      <c r="B27" s="12" t="inlineStr">
        <is>
          <t>Nebo</t>
        </is>
      </c>
      <c r="C27" s="47">
        <f>D27+E27</f>
        <v/>
      </c>
      <c r="D27" s="17" t="n">
        <v>4</v>
      </c>
      <c r="E27" s="16" t="n">
        <v>0</v>
      </c>
      <c r="F27" s="47">
        <f>G27+H27</f>
        <v/>
      </c>
      <c r="G27" s="17" t="n">
        <v>13.822</v>
      </c>
      <c r="H27" s="16" t="n">
        <v>0</v>
      </c>
      <c r="I27" s="47">
        <f>J27+K27</f>
        <v/>
      </c>
      <c r="J27" s="17" t="n">
        <v>59.95</v>
      </c>
      <c r="K27" s="16" t="n">
        <v>2</v>
      </c>
      <c r="L27" s="47">
        <f>M27+N27</f>
        <v/>
      </c>
      <c r="M27" s="17" t="n">
        <v>452.895</v>
      </c>
      <c r="N27" s="16" t="n">
        <v>65.5</v>
      </c>
      <c r="O27" s="47">
        <f>P27+Q27</f>
        <v/>
      </c>
      <c r="P27" s="17" t="n">
        <v>213.275</v>
      </c>
      <c r="Q27" s="16" t="n">
        <v>194.385</v>
      </c>
      <c r="R27" s="47">
        <f>S27+T27</f>
        <v/>
      </c>
      <c r="S27" s="17" t="n">
        <v>96.78</v>
      </c>
      <c r="T27" s="16" t="n">
        <v>16.284</v>
      </c>
      <c r="U27" s="47">
        <f>V27+W27</f>
        <v/>
      </c>
      <c r="V27" s="17" t="n">
        <v>64.998</v>
      </c>
      <c r="W27" s="16" t="n">
        <v>14.75</v>
      </c>
      <c r="X27" s="47">
        <f>Y27+Z27</f>
        <v/>
      </c>
      <c r="Y27" s="17" t="n">
        <v>6.5</v>
      </c>
      <c r="Z27" s="16" t="n">
        <v>3.5</v>
      </c>
      <c r="AA27" s="47">
        <f>AB27+AC27</f>
        <v/>
      </c>
      <c r="AB27" s="17" t="n">
        <v>11</v>
      </c>
      <c r="AC27" s="16" t="n">
        <v>16</v>
      </c>
      <c r="AD27" s="47">
        <f>AE27+AF27</f>
        <v/>
      </c>
      <c r="AE27" s="17" t="n">
        <v>6.08</v>
      </c>
      <c r="AF27" s="16" t="n">
        <v>4</v>
      </c>
      <c r="AG27" s="47">
        <f>AH27+AI27</f>
        <v/>
      </c>
      <c r="AH27" s="17" t="n">
        <v>2</v>
      </c>
      <c r="AI27" s="16" t="n">
        <v>9</v>
      </c>
      <c r="AJ27" s="47">
        <f>AK27+AL27</f>
        <v/>
      </c>
      <c r="AK27" s="17" t="n">
        <v>13</v>
      </c>
      <c r="AL27" s="16" t="n">
        <v>39.5</v>
      </c>
      <c r="AM27" s="47">
        <f>AN27+AO27</f>
        <v/>
      </c>
      <c r="AN27" s="17" t="n">
        <v>34.778</v>
      </c>
      <c r="AO27" s="16" t="n">
        <v>6.8</v>
      </c>
      <c r="AP27" s="47">
        <f>AQ27+AR27</f>
        <v/>
      </c>
      <c r="AQ27" s="17" t="n">
        <v>5.1</v>
      </c>
      <c r="AR27" s="16" t="n">
        <v>7.5</v>
      </c>
      <c r="AS27" s="47">
        <f>AT27+AU27</f>
        <v/>
      </c>
      <c r="AT27" s="17" t="n">
        <v>0</v>
      </c>
      <c r="AU27" s="16" t="n">
        <v>0</v>
      </c>
      <c r="AV27" s="18">
        <f>C27+F27+I27+L27+O27+R27+U27+X27+AA27+AD27+AG27+AJ27+AM27+AP27+AS27</f>
        <v/>
      </c>
    </row>
    <row r="28">
      <c r="A28" s="6" t="n">
        <v>20</v>
      </c>
      <c r="B28" s="19" t="inlineStr">
        <is>
          <t>[Person_6]</t>
        </is>
      </c>
      <c r="C28" s="42">
        <f>D28+E28</f>
        <v/>
      </c>
      <c r="D28" s="23" t="n">
        <v>0</v>
      </c>
      <c r="E28" s="53" t="n">
        <v>0</v>
      </c>
      <c r="F28" s="42">
        <f>G28+H28</f>
        <v/>
      </c>
      <c r="G28" s="23" t="n">
        <v>1</v>
      </c>
      <c r="H28" s="53" t="n">
        <v>0</v>
      </c>
      <c r="I28" s="42">
        <f>J28+K28</f>
        <v/>
      </c>
      <c r="J28" s="23" t="n">
        <v>6.5</v>
      </c>
      <c r="K28" s="53" t="n">
        <v>0</v>
      </c>
      <c r="L28" s="42">
        <f>M28+N28</f>
        <v/>
      </c>
      <c r="M28" s="23" t="n">
        <v>46</v>
      </c>
      <c r="N28" s="53" t="n">
        <v>9</v>
      </c>
      <c r="O28" s="42">
        <f>P28+Q28</f>
        <v/>
      </c>
      <c r="P28" s="23" t="n">
        <v>22.497</v>
      </c>
      <c r="Q28" s="53" t="n">
        <v>30.336</v>
      </c>
      <c r="R28" s="42">
        <f>S28+T28</f>
        <v/>
      </c>
      <c r="S28" s="23" t="n">
        <v>8.337</v>
      </c>
      <c r="T28" s="53" t="n">
        <v>3.33</v>
      </c>
      <c r="U28" s="42">
        <f>V28+W28</f>
        <v/>
      </c>
      <c r="V28" s="23" t="n">
        <v>0</v>
      </c>
      <c r="W28" s="53" t="n">
        <v>1</v>
      </c>
      <c r="X28" s="42">
        <f>Y28+Z28</f>
        <v/>
      </c>
      <c r="Y28" s="23" t="n">
        <v>0</v>
      </c>
      <c r="Z28" s="53" t="n">
        <v>0</v>
      </c>
      <c r="AA28" s="42">
        <f>AB28+AC28</f>
        <v/>
      </c>
      <c r="AB28" s="23" t="n">
        <v>0</v>
      </c>
      <c r="AC28" s="53" t="n">
        <v>0</v>
      </c>
      <c r="AD28" s="42">
        <f>AE28+AF28</f>
        <v/>
      </c>
      <c r="AE28" s="23" t="n">
        <v>1</v>
      </c>
      <c r="AF28" s="53" t="n">
        <v>0</v>
      </c>
      <c r="AG28" s="42">
        <f>AH28+AI28</f>
        <v/>
      </c>
      <c r="AH28" s="23" t="n">
        <v>1</v>
      </c>
      <c r="AI28" s="53" t="n">
        <v>2</v>
      </c>
      <c r="AJ28" s="42">
        <f>AK28+AL28</f>
        <v/>
      </c>
      <c r="AK28" s="23" t="n">
        <v>1</v>
      </c>
      <c r="AL28" s="53" t="n">
        <v>6</v>
      </c>
      <c r="AM28" s="42">
        <f>AN28+AO28</f>
        <v/>
      </c>
      <c r="AN28" s="23" t="n">
        <v>1</v>
      </c>
      <c r="AO28" s="53" t="n">
        <v>0</v>
      </c>
      <c r="AP28" s="42">
        <f>AQ28+AR28</f>
        <v/>
      </c>
      <c r="AQ28" s="23" t="n">
        <v>0</v>
      </c>
      <c r="AR28" s="53" t="n">
        <v>0</v>
      </c>
      <c r="AS28" s="42">
        <f>AT28+AU28</f>
        <v/>
      </c>
      <c r="AT28" s="23" t="n">
        <v>0</v>
      </c>
      <c r="AU28" s="53" t="n">
        <v>0</v>
      </c>
      <c r="AV28" s="51">
        <f>C28+F28+I28+L28+O28+R28+U28+X28+AA28+AD28+AG28+AJ28+AM28+AP28+AS28</f>
        <v/>
      </c>
    </row>
    <row r="29">
      <c r="A29" s="6" t="n">
        <v>21</v>
      </c>
      <c r="B29" s="19" t="inlineStr">
        <is>
          <t>North Summit</t>
        </is>
      </c>
      <c r="C29" s="42">
        <f>D29+E29</f>
        <v/>
      </c>
      <c r="D29" s="23" t="n">
        <v>0.5</v>
      </c>
      <c r="E29" s="53" t="n">
        <v>0</v>
      </c>
      <c r="F29" s="42">
        <f>G29+H29</f>
        <v/>
      </c>
      <c r="G29" s="23" t="n">
        <v>0</v>
      </c>
      <c r="H29" s="53" t="n">
        <v>0</v>
      </c>
      <c r="I29" s="42">
        <f>J29+K29</f>
        <v/>
      </c>
      <c r="J29" s="23" t="n">
        <v>2</v>
      </c>
      <c r="K29" s="53" t="n">
        <v>0</v>
      </c>
      <c r="L29" s="42">
        <f>M29+N29</f>
        <v/>
      </c>
      <c r="M29" s="23" t="n">
        <v>19.35</v>
      </c>
      <c r="N29" s="53" t="n">
        <v>3.66</v>
      </c>
      <c r="O29" s="42">
        <f>P29+Q29</f>
        <v/>
      </c>
      <c r="P29" s="23" t="n">
        <v>13.14</v>
      </c>
      <c r="Q29" s="53" t="n">
        <v>12.84</v>
      </c>
      <c r="R29" s="42">
        <f>S29+T29</f>
        <v/>
      </c>
      <c r="S29" s="23" t="n">
        <v>5.34</v>
      </c>
      <c r="T29" s="53" t="n">
        <v>1</v>
      </c>
      <c r="U29" s="42">
        <f>V29+W29</f>
        <v/>
      </c>
      <c r="V29" s="23" t="n">
        <v>0</v>
      </c>
      <c r="W29" s="53" t="n">
        <v>1</v>
      </c>
      <c r="X29" s="42">
        <f>Y29+Z29</f>
        <v/>
      </c>
      <c r="Y29" s="23" t="n">
        <v>0.5</v>
      </c>
      <c r="Z29" s="53" t="n">
        <v>0</v>
      </c>
      <c r="AA29" s="42">
        <f>AB29+AC29</f>
        <v/>
      </c>
      <c r="AB29" s="23" t="n">
        <v>0.5</v>
      </c>
      <c r="AC29" s="53" t="n">
        <v>1</v>
      </c>
      <c r="AD29" s="42">
        <f>AE29+AF29</f>
        <v/>
      </c>
      <c r="AE29" s="23" t="n">
        <v>1.83</v>
      </c>
      <c r="AF29" s="53" t="n">
        <v>0</v>
      </c>
      <c r="AG29" s="42">
        <f>AH29+AI29</f>
        <v/>
      </c>
      <c r="AH29" s="23" t="n">
        <v>0</v>
      </c>
      <c r="AI29" s="53" t="n">
        <v>1</v>
      </c>
      <c r="AJ29" s="42">
        <f>AK29+AL29</f>
        <v/>
      </c>
      <c r="AK29" s="23" t="n">
        <v>1</v>
      </c>
      <c r="AL29" s="53" t="n">
        <v>2.5</v>
      </c>
      <c r="AM29" s="42">
        <f>AN29+AO29</f>
        <v/>
      </c>
      <c r="AN29" s="23" t="n">
        <v>0</v>
      </c>
      <c r="AO29" s="53" t="n">
        <v>0</v>
      </c>
      <c r="AP29" s="42">
        <f>AQ29+AR29</f>
        <v/>
      </c>
      <c r="AQ29" s="23" t="n">
        <v>0</v>
      </c>
      <c r="AR29" s="53" t="n">
        <v>0</v>
      </c>
      <c r="AS29" s="42">
        <f>AT29+AU29</f>
        <v/>
      </c>
      <c r="AT29" s="23" t="n">
        <v>0</v>
      </c>
      <c r="AU29" s="53" t="n">
        <v>0</v>
      </c>
      <c r="AV29" s="51">
        <f>C29+F29+I29+L29+O29+R29+U29+X29+AA29+AD29+AG29+AJ29+AM29+AP29+AS29</f>
        <v/>
      </c>
    </row>
    <row r="30">
      <c r="A30" s="6" t="n">
        <v>37</v>
      </c>
      <c r="B30" s="19" t="inlineStr">
        <is>
          <t>Ogden</t>
        </is>
      </c>
      <c r="C30" s="42">
        <f>D30+E30</f>
        <v/>
      </c>
      <c r="D30" s="23" t="n">
        <v>0</v>
      </c>
      <c r="E30" s="53" t="n">
        <v>0</v>
      </c>
      <c r="F30" s="42">
        <f>G30+H30</f>
        <v/>
      </c>
      <c r="G30" s="23" t="n">
        <v>4</v>
      </c>
      <c r="H30" s="53" t="n">
        <v>0</v>
      </c>
      <c r="I30" s="42">
        <f>J30+K30</f>
        <v/>
      </c>
      <c r="J30" s="23" t="n">
        <v>36.733</v>
      </c>
      <c r="K30" s="53" t="n">
        <v>1</v>
      </c>
      <c r="L30" s="42">
        <f>M30+N30</f>
        <v/>
      </c>
      <c r="M30" s="23" t="n">
        <v>202.697</v>
      </c>
      <c r="N30" s="53" t="n">
        <v>26.28</v>
      </c>
      <c r="O30" s="42">
        <f>P30+Q30</f>
        <v/>
      </c>
      <c r="P30" s="23" t="n">
        <v>116.256</v>
      </c>
      <c r="Q30" s="53" t="n">
        <v>104.621</v>
      </c>
      <c r="R30" s="42">
        <f>S30+T30</f>
        <v/>
      </c>
      <c r="S30" s="23" t="n">
        <v>42.92</v>
      </c>
      <c r="T30" s="53" t="n">
        <v>12.19</v>
      </c>
      <c r="U30" s="42">
        <f>V30+W30</f>
        <v/>
      </c>
      <c r="V30" s="23" t="n">
        <v>26.85</v>
      </c>
      <c r="W30" s="53" t="n">
        <v>3.5</v>
      </c>
      <c r="X30" s="42">
        <f>Y30+Z30</f>
        <v/>
      </c>
      <c r="Y30" s="23" t="n">
        <v>8.5</v>
      </c>
      <c r="Z30" s="53" t="n">
        <v>1.02</v>
      </c>
      <c r="AA30" s="42">
        <f>AB30+AC30</f>
        <v/>
      </c>
      <c r="AB30" s="23" t="n">
        <v>7.6</v>
      </c>
      <c r="AC30" s="53" t="n">
        <v>4.98</v>
      </c>
      <c r="AD30" s="42">
        <f>AE30+AF30</f>
        <v/>
      </c>
      <c r="AE30" s="23" t="n">
        <v>14.33</v>
      </c>
      <c r="AF30" s="53" t="n">
        <v>2</v>
      </c>
      <c r="AG30" s="42">
        <f>AH30+AI30</f>
        <v/>
      </c>
      <c r="AH30" s="23" t="n">
        <v>4</v>
      </c>
      <c r="AI30" s="53" t="n">
        <v>6</v>
      </c>
      <c r="AJ30" s="42">
        <f>AK30+AL30</f>
        <v/>
      </c>
      <c r="AK30" s="23" t="n">
        <v>15</v>
      </c>
      <c r="AL30" s="53" t="n">
        <v>12</v>
      </c>
      <c r="AM30" s="42">
        <f>AN30+AO30</f>
        <v/>
      </c>
      <c r="AN30" s="23" t="n">
        <v>10</v>
      </c>
      <c r="AO30" s="53" t="n">
        <v>0</v>
      </c>
      <c r="AP30" s="42">
        <f>AQ30+AR30</f>
        <v/>
      </c>
      <c r="AQ30" s="23" t="n">
        <v>2.4</v>
      </c>
      <c r="AR30" s="53" t="n">
        <v>0.55</v>
      </c>
      <c r="AS30" s="42">
        <f>AT30+AU30</f>
        <v/>
      </c>
      <c r="AT30" s="23" t="n">
        <v>0</v>
      </c>
      <c r="AU30" s="53" t="n">
        <v>1</v>
      </c>
      <c r="AV30" s="51">
        <f>C30+F30+I30+L30+O30+R30+U30+X30+AA30+AD30+AG30+AJ30+AM30+AP30+AS30</f>
        <v/>
      </c>
    </row>
    <row r="31" ht="15.75" customHeight="1" s="68" thickBot="1">
      <c r="A31" s="25" t="n">
        <v>22</v>
      </c>
      <c r="B31" s="26" t="inlineStr">
        <is>
          <t>Park City</t>
        </is>
      </c>
      <c r="C31" s="44">
        <f>D31+E31</f>
        <v/>
      </c>
      <c r="D31" s="45" t="n">
        <v>0.5</v>
      </c>
      <c r="E31" s="29" t="n">
        <v>0</v>
      </c>
      <c r="F31" s="44">
        <f>G31+H31</f>
        <v/>
      </c>
      <c r="G31" s="45" t="n">
        <v>0</v>
      </c>
      <c r="H31" s="29" t="n">
        <v>0</v>
      </c>
      <c r="I31" s="44">
        <f>J31+K31</f>
        <v/>
      </c>
      <c r="J31" s="45" t="n">
        <v>6.5</v>
      </c>
      <c r="K31" s="29" t="n">
        <v>1</v>
      </c>
      <c r="L31" s="44">
        <f>M31+N31</f>
        <v/>
      </c>
      <c r="M31" s="45" t="n">
        <v>83.575</v>
      </c>
      <c r="N31" s="29" t="n">
        <v>13.16</v>
      </c>
      <c r="O31" s="44">
        <f>P31+Q31</f>
        <v/>
      </c>
      <c r="P31" s="45" t="n">
        <v>73.08</v>
      </c>
      <c r="Q31" s="29" t="n">
        <v>37.814</v>
      </c>
      <c r="R31" s="44">
        <f>S31+T31</f>
        <v/>
      </c>
      <c r="S31" s="45" t="n">
        <v>18.84</v>
      </c>
      <c r="T31" s="29" t="n">
        <v>1</v>
      </c>
      <c r="U31" s="44">
        <f>V31+W31</f>
        <v/>
      </c>
      <c r="V31" s="45" t="n">
        <v>8.185</v>
      </c>
      <c r="W31" s="29" t="n">
        <v>2.099</v>
      </c>
      <c r="X31" s="44">
        <f>Y31+Z31</f>
        <v/>
      </c>
      <c r="Y31" s="45" t="n">
        <v>3</v>
      </c>
      <c r="Z31" s="29" t="n">
        <v>1</v>
      </c>
      <c r="AA31" s="44">
        <f>AB31+AC31</f>
        <v/>
      </c>
      <c r="AB31" s="45" t="n">
        <v>6.75</v>
      </c>
      <c r="AC31" s="29" t="n">
        <v>1</v>
      </c>
      <c r="AD31" s="44">
        <f>AE31+AF31</f>
        <v/>
      </c>
      <c r="AE31" s="45" t="n">
        <v>6.585</v>
      </c>
      <c r="AF31" s="29" t="n">
        <v>0</v>
      </c>
      <c r="AG31" s="44">
        <f>AH31+AI31</f>
        <v/>
      </c>
      <c r="AH31" s="45" t="n">
        <v>0</v>
      </c>
      <c r="AI31" s="29" t="n">
        <v>2</v>
      </c>
      <c r="AJ31" s="44">
        <f>AK31+AL31</f>
        <v/>
      </c>
      <c r="AK31" s="45" t="n">
        <v>4</v>
      </c>
      <c r="AL31" s="29" t="n">
        <v>6.5</v>
      </c>
      <c r="AM31" s="44">
        <f>AN31+AO31</f>
        <v/>
      </c>
      <c r="AN31" s="45" t="n">
        <v>2.3</v>
      </c>
      <c r="AO31" s="29" t="n">
        <v>0</v>
      </c>
      <c r="AP31" s="44">
        <f>AQ31+AR31</f>
        <v/>
      </c>
      <c r="AQ31" s="45" t="n">
        <v>0</v>
      </c>
      <c r="AR31" s="29" t="n">
        <v>0</v>
      </c>
      <c r="AS31" s="44">
        <f>AT31+AU31</f>
        <v/>
      </c>
      <c r="AT31" s="45" t="n">
        <v>2</v>
      </c>
      <c r="AU31" s="29" t="n">
        <v>0</v>
      </c>
      <c r="AV31" s="66">
        <f>C31+F31+I31+L31+O31+R31+U31+X31+AA31+AD31+AG31+AJ31+AM31+AP31+AS31</f>
        <v/>
      </c>
    </row>
    <row r="32">
      <c r="A32" s="6" t="n">
        <v>23</v>
      </c>
      <c r="B32" s="31" t="inlineStr">
        <is>
          <t>Piute</t>
        </is>
      </c>
      <c r="C32" s="42">
        <f>D32+E32</f>
        <v/>
      </c>
      <c r="D32" s="23" t="n">
        <v>0</v>
      </c>
      <c r="E32" s="53" t="n">
        <v>0</v>
      </c>
      <c r="F32" s="42">
        <f>G32+H32</f>
        <v/>
      </c>
      <c r="G32" s="23" t="n">
        <v>0.751</v>
      </c>
      <c r="H32" s="53" t="n">
        <v>0</v>
      </c>
      <c r="I32" s="42">
        <f>J32+K32</f>
        <v/>
      </c>
      <c r="J32" s="23" t="n">
        <v>1.5</v>
      </c>
      <c r="K32" s="53" t="n">
        <v>0</v>
      </c>
      <c r="L32" s="42">
        <f>M32+N32</f>
        <v/>
      </c>
      <c r="M32" s="23" t="n">
        <v>7.66</v>
      </c>
      <c r="N32" s="53" t="n">
        <v>0</v>
      </c>
      <c r="O32" s="42">
        <f>P32+Q32</f>
        <v/>
      </c>
      <c r="P32" s="23" t="n">
        <v>6</v>
      </c>
      <c r="Q32" s="53" t="n">
        <v>8.6</v>
      </c>
      <c r="R32" s="42">
        <f>S32+T32</f>
        <v/>
      </c>
      <c r="S32" s="23" t="n">
        <v>0.67</v>
      </c>
      <c r="T32" s="53" t="n">
        <v>0.75</v>
      </c>
      <c r="U32" s="42">
        <f>V32+W32</f>
        <v/>
      </c>
      <c r="V32" s="23" t="n">
        <v>0</v>
      </c>
      <c r="W32" s="53" t="n">
        <v>0.2</v>
      </c>
      <c r="X32" s="42">
        <f>Y32+Z32</f>
        <v/>
      </c>
      <c r="Y32" s="23" t="n">
        <v>0.5</v>
      </c>
      <c r="Z32" s="53" t="n">
        <v>0</v>
      </c>
      <c r="AA32" s="42">
        <f>AB32+AC32</f>
        <v/>
      </c>
      <c r="AB32" s="23" t="n">
        <v>0.5</v>
      </c>
      <c r="AC32" s="53" t="n">
        <v>0</v>
      </c>
      <c r="AD32" s="42">
        <f>AE32+AF32</f>
        <v/>
      </c>
      <c r="AE32" s="23" t="n">
        <v>0</v>
      </c>
      <c r="AF32" s="53" t="n">
        <v>0</v>
      </c>
      <c r="AG32" s="42">
        <f>AH32+AI32</f>
        <v/>
      </c>
      <c r="AH32" s="23" t="n">
        <v>0</v>
      </c>
      <c r="AI32" s="53" t="n">
        <v>1</v>
      </c>
      <c r="AJ32" s="42">
        <f>AK32+AL32</f>
        <v/>
      </c>
      <c r="AK32" s="23" t="n">
        <v>0.67</v>
      </c>
      <c r="AL32" s="53" t="n">
        <v>0.45</v>
      </c>
      <c r="AM32" s="42">
        <f>AN32+AO32</f>
        <v/>
      </c>
      <c r="AN32" s="23" t="n">
        <v>0</v>
      </c>
      <c r="AO32" s="53" t="n">
        <v>0</v>
      </c>
      <c r="AP32" s="42">
        <f>AQ32+AR32</f>
        <v/>
      </c>
      <c r="AQ32" s="23" t="n">
        <v>0</v>
      </c>
      <c r="AR32" s="53" t="n">
        <v>0</v>
      </c>
      <c r="AS32" s="42">
        <f>AT32+AU32</f>
        <v/>
      </c>
      <c r="AT32" s="23" t="n">
        <v>0</v>
      </c>
      <c r="AU32" s="53" t="n">
        <v>0</v>
      </c>
      <c r="AV32" s="51">
        <f>C32+F32+I32+L32+O32+R32+U32+X32+AA32+AD32+AG32+AJ32+AM32+AP32+AS32</f>
        <v/>
      </c>
    </row>
    <row r="33">
      <c r="A33" s="6" t="n">
        <v>38</v>
      </c>
      <c r="B33" s="31" t="inlineStr">
        <is>
          <t>Provo</t>
        </is>
      </c>
      <c r="C33" s="42">
        <f>D33+E33</f>
        <v/>
      </c>
      <c r="D33" s="23" t="n">
        <v>1.167</v>
      </c>
      <c r="E33" s="53" t="n">
        <v>0</v>
      </c>
      <c r="F33" s="42">
        <f>G33+H33</f>
        <v/>
      </c>
      <c r="G33" s="23" t="n">
        <v>2</v>
      </c>
      <c r="H33" s="53" t="n">
        <v>0</v>
      </c>
      <c r="I33" s="42">
        <f>J33+K33</f>
        <v/>
      </c>
      <c r="J33" s="23" t="n">
        <v>25.5</v>
      </c>
      <c r="K33" s="53" t="n">
        <v>1</v>
      </c>
      <c r="L33" s="42">
        <f>M33+N33</f>
        <v/>
      </c>
      <c r="M33" s="23" t="n">
        <v>218.498</v>
      </c>
      <c r="N33" s="53" t="n">
        <v>20</v>
      </c>
      <c r="O33" s="42">
        <f>P33+Q33</f>
        <v/>
      </c>
      <c r="P33" s="23" t="n">
        <v>133.679</v>
      </c>
      <c r="Q33" s="53" t="n">
        <v>116.227</v>
      </c>
      <c r="R33" s="42">
        <f>S33+T33</f>
        <v/>
      </c>
      <c r="S33" s="23" t="n">
        <v>59.703</v>
      </c>
      <c r="T33" s="53" t="n">
        <v>16.335</v>
      </c>
      <c r="U33" s="42">
        <f>V33+W33</f>
        <v/>
      </c>
      <c r="V33" s="23" t="n">
        <v>20.731</v>
      </c>
      <c r="W33" s="53" t="n">
        <v>6.507</v>
      </c>
      <c r="X33" s="42">
        <f>Y33+Z33</f>
        <v/>
      </c>
      <c r="Y33" s="23" t="n">
        <v>0</v>
      </c>
      <c r="Z33" s="53" t="n">
        <v>0</v>
      </c>
      <c r="AA33" s="42">
        <f>AB33+AC33</f>
        <v/>
      </c>
      <c r="AB33" s="23" t="n">
        <v>8.5</v>
      </c>
      <c r="AC33" s="53" t="n">
        <v>7</v>
      </c>
      <c r="AD33" s="42">
        <f>AE33+AF33</f>
        <v/>
      </c>
      <c r="AE33" s="23" t="n">
        <v>4.5</v>
      </c>
      <c r="AF33" s="53" t="n">
        <v>0.969</v>
      </c>
      <c r="AG33" s="42">
        <f>AH33+AI33</f>
        <v/>
      </c>
      <c r="AH33" s="23" t="n">
        <v>1</v>
      </c>
      <c r="AI33" s="53" t="n">
        <v>5</v>
      </c>
      <c r="AJ33" s="42">
        <f>AK33+AL33</f>
        <v/>
      </c>
      <c r="AK33" s="23" t="n">
        <v>11</v>
      </c>
      <c r="AL33" s="53" t="n">
        <v>17.16</v>
      </c>
      <c r="AM33" s="42">
        <f>AN33+AO33</f>
        <v/>
      </c>
      <c r="AN33" s="23" t="n">
        <v>12.5</v>
      </c>
      <c r="AO33" s="53" t="n">
        <v>1</v>
      </c>
      <c r="AP33" s="42">
        <f>AQ33+AR33</f>
        <v/>
      </c>
      <c r="AQ33" s="23" t="n">
        <v>3.2</v>
      </c>
      <c r="AR33" s="53" t="n">
        <v>3</v>
      </c>
      <c r="AS33" s="42">
        <f>AT33+AU33</f>
        <v/>
      </c>
      <c r="AT33" s="23" t="n">
        <v>1</v>
      </c>
      <c r="AU33" s="53" t="n">
        <v>2</v>
      </c>
      <c r="AV33" s="51">
        <f>C33+F33+I33+L33+O33+R33+U33+X33+AA33+AD33+AG33+AJ33+AM33+AP33+AS33</f>
        <v/>
      </c>
    </row>
    <row r="34">
      <c r="A34" s="6" t="n">
        <v>24</v>
      </c>
      <c r="B34" s="19" t="inlineStr">
        <is>
          <t>Rich</t>
        </is>
      </c>
      <c r="C34" s="42">
        <f>D34+E34</f>
        <v/>
      </c>
      <c r="D34" s="23" t="n">
        <v>0</v>
      </c>
      <c r="E34" s="53" t="n">
        <v>0</v>
      </c>
      <c r="F34" s="42">
        <f>G34+H34</f>
        <v/>
      </c>
      <c r="G34" s="23" t="n">
        <v>0</v>
      </c>
      <c r="H34" s="53" t="n">
        <v>0</v>
      </c>
      <c r="I34" s="42">
        <f>J34+K34</f>
        <v/>
      </c>
      <c r="J34" s="23" t="n">
        <v>2</v>
      </c>
      <c r="K34" s="53" t="n">
        <v>0</v>
      </c>
      <c r="L34" s="42">
        <f>M34+N34</f>
        <v/>
      </c>
      <c r="M34" s="23" t="n">
        <v>10.46</v>
      </c>
      <c r="N34" s="53" t="n">
        <v>2.23</v>
      </c>
      <c r="O34" s="42">
        <f>P34+Q34</f>
        <v/>
      </c>
      <c r="P34" s="23" t="n">
        <v>9.539999999999999</v>
      </c>
      <c r="Q34" s="53" t="n">
        <v>7.05</v>
      </c>
      <c r="R34" s="42">
        <f>S34+T34</f>
        <v/>
      </c>
      <c r="S34" s="23" t="n">
        <v>1</v>
      </c>
      <c r="T34" s="53" t="n">
        <v>1</v>
      </c>
      <c r="U34" s="42">
        <f>V34+W34</f>
        <v/>
      </c>
      <c r="V34" s="23" t="n">
        <v>0.32</v>
      </c>
      <c r="W34" s="53" t="n">
        <v>0</v>
      </c>
      <c r="X34" s="42">
        <f>Y34+Z34</f>
        <v/>
      </c>
      <c r="Y34" s="23" t="n">
        <v>0</v>
      </c>
      <c r="Z34" s="53" t="n">
        <v>0.5</v>
      </c>
      <c r="AA34" s="42">
        <f>AB34+AC34</f>
        <v/>
      </c>
      <c r="AB34" s="23" t="n">
        <v>0</v>
      </c>
      <c r="AC34" s="53" t="n">
        <v>0.45</v>
      </c>
      <c r="AD34" s="42">
        <f>AE34+AF34</f>
        <v/>
      </c>
      <c r="AE34" s="23" t="n">
        <v>0</v>
      </c>
      <c r="AF34" s="53" t="n">
        <v>0</v>
      </c>
      <c r="AG34" s="42">
        <f>AH34+AI34</f>
        <v/>
      </c>
      <c r="AH34" s="23" t="n">
        <v>0</v>
      </c>
      <c r="AI34" s="53" t="n">
        <v>0.8</v>
      </c>
      <c r="AJ34" s="42">
        <f>AK34+AL34</f>
        <v/>
      </c>
      <c r="AK34" s="23" t="n">
        <v>0</v>
      </c>
      <c r="AL34" s="53" t="n">
        <v>1.97</v>
      </c>
      <c r="AM34" s="42">
        <f>AN34+AO34</f>
        <v/>
      </c>
      <c r="AN34" s="23" t="n">
        <v>0.68</v>
      </c>
      <c r="AO34" s="53" t="n">
        <v>0</v>
      </c>
      <c r="AP34" s="42">
        <f>AQ34+AR34</f>
        <v/>
      </c>
      <c r="AQ34" s="23" t="n">
        <v>0</v>
      </c>
      <c r="AR34" s="53" t="n">
        <v>0</v>
      </c>
      <c r="AS34" s="42">
        <f>AT34+AU34</f>
        <v/>
      </c>
      <c r="AT34" s="23" t="n">
        <v>0</v>
      </c>
      <c r="AU34" s="53" t="n">
        <v>0</v>
      </c>
      <c r="AV34" s="51">
        <f>C34+F34+I34+L34+O34+R34+U34+X34+AA34+AD34+AG34+AJ34+AM34+AP34+AS34</f>
        <v/>
      </c>
    </row>
    <row r="35">
      <c r="A35" s="6" t="n">
        <v>36</v>
      </c>
      <c r="B35" s="19" t="inlineStr">
        <is>
          <t>[Person_7]</t>
        </is>
      </c>
      <c r="C35" s="42">
        <f>D35+E35</f>
        <v/>
      </c>
      <c r="D35" s="23" t="n">
        <v>0</v>
      </c>
      <c r="E35" s="53" t="n">
        <v>0</v>
      </c>
      <c r="F35" s="42">
        <f>G35+H35</f>
        <v/>
      </c>
      <c r="G35" s="23" t="n">
        <v>7.961</v>
      </c>
      <c r="H35" s="53" t="n">
        <v>0</v>
      </c>
      <c r="I35" s="42">
        <f>J35+K35</f>
        <v/>
      </c>
      <c r="J35" s="23" t="n">
        <v>74.789</v>
      </c>
      <c r="K35" s="53" t="n">
        <v>4</v>
      </c>
      <c r="L35" s="42">
        <f>M35+N35</f>
        <v/>
      </c>
      <c r="M35" s="23" t="n">
        <v>425.117</v>
      </c>
      <c r="N35" s="53" t="n">
        <v>67</v>
      </c>
      <c r="O35" s="42">
        <f>P35+Q35</f>
        <v/>
      </c>
      <c r="P35" s="23">
        <f>236.29+1</f>
        <v/>
      </c>
      <c r="Q35" s="53" t="n">
        <v>158.877</v>
      </c>
      <c r="R35" s="42">
        <f>S35+T35</f>
        <v/>
      </c>
      <c r="S35" s="23" t="n">
        <v>132.4</v>
      </c>
      <c r="T35" s="53" t="n">
        <v>26</v>
      </c>
      <c r="U35" s="42">
        <f>V35+W35</f>
        <v/>
      </c>
      <c r="V35" s="23" t="n">
        <v>75.313</v>
      </c>
      <c r="W35" s="53" t="n">
        <v>19.13</v>
      </c>
      <c r="X35" s="42">
        <f>Y35+Z35</f>
        <v/>
      </c>
      <c r="Y35" s="23" t="n">
        <v>12.8</v>
      </c>
      <c r="Z35" s="53" t="n">
        <v>1.5</v>
      </c>
      <c r="AA35" s="42">
        <f>AB35+AC35</f>
        <v/>
      </c>
      <c r="AB35" s="23" t="n">
        <v>16.55</v>
      </c>
      <c r="AC35" s="53" t="n">
        <v>10.5</v>
      </c>
      <c r="AD35" s="42">
        <f>AE35+AF35</f>
        <v/>
      </c>
      <c r="AE35" s="23" t="n">
        <v>33.72</v>
      </c>
      <c r="AF35" s="53" t="n">
        <v>4</v>
      </c>
      <c r="AG35" s="42">
        <f>AH35+AI35</f>
        <v/>
      </c>
      <c r="AH35" s="23" t="n">
        <v>13</v>
      </c>
      <c r="AI35" s="53" t="n">
        <v>5</v>
      </c>
      <c r="AJ35" s="42">
        <f>AK35+AL35</f>
        <v/>
      </c>
      <c r="AK35" s="23" t="n">
        <v>25</v>
      </c>
      <c r="AL35" s="53" t="n">
        <v>28</v>
      </c>
      <c r="AM35" s="42">
        <f>AN35+AO35</f>
        <v/>
      </c>
      <c r="AN35" s="23" t="n">
        <v>21</v>
      </c>
      <c r="AO35" s="53" t="n">
        <v>1</v>
      </c>
      <c r="AP35" s="42">
        <f>AQ35+AR35</f>
        <v/>
      </c>
      <c r="AQ35" s="23" t="n">
        <v>7</v>
      </c>
      <c r="AR35" s="53" t="n">
        <v>1</v>
      </c>
      <c r="AS35" s="42">
        <f>AT35+AU35</f>
        <v/>
      </c>
      <c r="AT35" s="23" t="n">
        <v>10</v>
      </c>
      <c r="AU35" s="53" t="n">
        <v>2</v>
      </c>
      <c r="AV35" s="51">
        <f>C35+F35+I35+L35+O35+R35+U35+X35+AA35+AD35+AG35+AJ35+AM35+AP35+AS35</f>
        <v/>
      </c>
    </row>
    <row r="36" ht="15.75" customHeight="1" s="68" thickBot="1">
      <c r="A36" s="6" t="n">
        <v>25</v>
      </c>
      <c r="B36" s="19" t="inlineStr">
        <is>
          <t>San Juan</t>
        </is>
      </c>
      <c r="C36" s="42">
        <f>D36+E36</f>
        <v/>
      </c>
      <c r="D36" s="23" t="n">
        <v>1</v>
      </c>
      <c r="E36" s="53" t="n">
        <v>0</v>
      </c>
      <c r="F36" s="42">
        <f>G36+H36</f>
        <v/>
      </c>
      <c r="G36" s="23" t="n">
        <v>3</v>
      </c>
      <c r="H36" s="53" t="n">
        <v>0</v>
      </c>
      <c r="I36" s="42">
        <f>J36+K36</f>
        <v/>
      </c>
      <c r="J36" s="23" t="n">
        <v>8.75</v>
      </c>
      <c r="K36" s="53" t="n">
        <v>0</v>
      </c>
      <c r="L36" s="42">
        <f>M36+N36</f>
        <v/>
      </c>
      <c r="M36" s="23" t="n">
        <v>57.26</v>
      </c>
      <c r="N36" s="53" t="n">
        <v>5.17</v>
      </c>
      <c r="O36" s="42">
        <f>P36+Q36</f>
        <v/>
      </c>
      <c r="P36" s="23" t="n">
        <v>44.012</v>
      </c>
      <c r="Q36" s="53" t="n">
        <v>55.61</v>
      </c>
      <c r="R36" s="42">
        <f>S36+T36</f>
        <v/>
      </c>
      <c r="S36" s="23" t="n">
        <v>14</v>
      </c>
      <c r="T36" s="53" t="n">
        <v>2</v>
      </c>
      <c r="U36" s="42">
        <f>V36+W36</f>
        <v/>
      </c>
      <c r="V36" s="23" t="n">
        <v>4</v>
      </c>
      <c r="W36" s="53" t="n">
        <v>4</v>
      </c>
      <c r="X36" s="42">
        <f>Y36+Z36</f>
        <v/>
      </c>
      <c r="Y36" s="23" t="n">
        <v>0.33</v>
      </c>
      <c r="Z36" s="53" t="n">
        <v>0</v>
      </c>
      <c r="AA36" s="42">
        <f>AB36+AC36</f>
        <v/>
      </c>
      <c r="AB36" s="23" t="n">
        <v>2</v>
      </c>
      <c r="AC36" s="53" t="n">
        <v>2.66</v>
      </c>
      <c r="AD36" s="42">
        <f>AE36+AF36</f>
        <v/>
      </c>
      <c r="AE36" s="23" t="n">
        <v>1.83</v>
      </c>
      <c r="AF36" s="53" t="n">
        <v>3.5</v>
      </c>
      <c r="AG36" s="42">
        <f>AH36+AI36</f>
        <v/>
      </c>
      <c r="AH36" s="23" t="n">
        <v>2</v>
      </c>
      <c r="AI36" s="53" t="n">
        <v>3</v>
      </c>
      <c r="AJ36" s="42">
        <f>AK36+AL36</f>
        <v/>
      </c>
      <c r="AK36" s="23" t="n">
        <v>3.83</v>
      </c>
      <c r="AL36" s="53" t="n">
        <v>11.64</v>
      </c>
      <c r="AM36" s="42">
        <f>AN36+AO36</f>
        <v/>
      </c>
      <c r="AN36" s="23" t="n">
        <v>2</v>
      </c>
      <c r="AO36" s="53" t="n">
        <v>0</v>
      </c>
      <c r="AP36" s="42">
        <f>AQ36+AR36</f>
        <v/>
      </c>
      <c r="AQ36" s="23" t="n">
        <v>1</v>
      </c>
      <c r="AR36" s="53" t="n">
        <v>2</v>
      </c>
      <c r="AS36" s="42">
        <f>AT36+AU36</f>
        <v/>
      </c>
      <c r="AT36" s="23" t="n">
        <v>1</v>
      </c>
      <c r="AU36" s="53" t="n">
        <v>0</v>
      </c>
      <c r="AV36" s="51">
        <f>C36+F36+I36+L36+O36+R36+U36+X36+AA36+AD36+AG36+AJ36+AM36+AP36+AS36</f>
        <v/>
      </c>
    </row>
    <row r="37">
      <c r="A37" s="4" t="n">
        <v>26</v>
      </c>
      <c r="B37" s="12" t="inlineStr">
        <is>
          <t>Sevier</t>
        </is>
      </c>
      <c r="C37" s="47">
        <f>D37+E37</f>
        <v/>
      </c>
      <c r="D37" s="17" t="n">
        <v>0</v>
      </c>
      <c r="E37" s="16" t="n">
        <v>0</v>
      </c>
      <c r="F37" s="47">
        <f>G37+H37</f>
        <v/>
      </c>
      <c r="G37" s="17" t="n">
        <v>4.676</v>
      </c>
      <c r="H37" s="16" t="n">
        <v>0</v>
      </c>
      <c r="I37" s="47">
        <f>J37+K37</f>
        <v/>
      </c>
      <c r="J37" s="17" t="n">
        <v>11.983</v>
      </c>
      <c r="K37" s="16" t="n">
        <v>0</v>
      </c>
      <c r="L37" s="47">
        <f>M37+N37</f>
        <v/>
      </c>
      <c r="M37" s="17" t="n">
        <v>68.18000000000001</v>
      </c>
      <c r="N37" s="16" t="n">
        <v>16.151</v>
      </c>
      <c r="O37" s="47">
        <f>P37+Q37</f>
        <v/>
      </c>
      <c r="P37" s="17" t="n">
        <v>38.841</v>
      </c>
      <c r="Q37" s="16" t="n">
        <v>54.145</v>
      </c>
      <c r="R37" s="47">
        <f>S37+T37</f>
        <v/>
      </c>
      <c r="S37" s="17" t="n">
        <v>25.674</v>
      </c>
      <c r="T37" s="16" t="n">
        <v>6</v>
      </c>
      <c r="U37" s="47">
        <f>V37+W37</f>
        <v/>
      </c>
      <c r="V37" s="17" t="n">
        <v>2.27</v>
      </c>
      <c r="W37" s="16" t="n">
        <v>1.5</v>
      </c>
      <c r="X37" s="47">
        <f>Y37+Z37</f>
        <v/>
      </c>
      <c r="Y37" s="17" t="n">
        <v>0</v>
      </c>
      <c r="Z37" s="16" t="n">
        <v>0</v>
      </c>
      <c r="AA37" s="47">
        <f>AB37+AC37</f>
        <v/>
      </c>
      <c r="AB37" s="17" t="n">
        <v>1.5</v>
      </c>
      <c r="AC37" s="16" t="n">
        <v>2.377</v>
      </c>
      <c r="AD37" s="47">
        <f>AE37+AF37</f>
        <v/>
      </c>
      <c r="AE37" s="17" t="n">
        <v>0</v>
      </c>
      <c r="AF37" s="16" t="n">
        <v>0</v>
      </c>
      <c r="AG37" s="47">
        <f>AH37+AI37</f>
        <v/>
      </c>
      <c r="AH37" s="17" t="n">
        <v>0</v>
      </c>
      <c r="AI37" s="16" t="n">
        <v>2</v>
      </c>
      <c r="AJ37" s="47">
        <f>AK37+AL37</f>
        <v/>
      </c>
      <c r="AK37" s="17" t="n">
        <v>3</v>
      </c>
      <c r="AL37" s="16" t="n">
        <v>9.647</v>
      </c>
      <c r="AM37" s="47">
        <f>AN37+AO37</f>
        <v/>
      </c>
      <c r="AN37" s="17" t="n">
        <v>1</v>
      </c>
      <c r="AO37" s="16" t="n">
        <v>1</v>
      </c>
      <c r="AP37" s="47">
        <f>AQ37+AR37</f>
        <v/>
      </c>
      <c r="AQ37" s="17" t="n">
        <v>0</v>
      </c>
      <c r="AR37" s="16" t="n">
        <v>0</v>
      </c>
      <c r="AS37" s="47">
        <f>AT37+AU37</f>
        <v/>
      </c>
      <c r="AT37" s="17" t="n">
        <v>0</v>
      </c>
      <c r="AU37" s="16" t="n">
        <v>0</v>
      </c>
      <c r="AV37" s="18">
        <f>C37+F37+I37+L37+O37+R37+U37+X37+AA37+AD37+AG37+AJ37+AM37+AP37+AS37</f>
        <v/>
      </c>
    </row>
    <row r="38">
      <c r="A38" s="6" t="n">
        <v>27</v>
      </c>
      <c r="B38" s="19" t="inlineStr">
        <is>
          <t>South Sanpete</t>
        </is>
      </c>
      <c r="C38" s="42">
        <f>D38+E38</f>
        <v/>
      </c>
      <c r="D38" s="23" t="n">
        <v>0</v>
      </c>
      <c r="E38" s="53" t="n">
        <v>0</v>
      </c>
      <c r="F38" s="42">
        <f>G38+H38</f>
        <v/>
      </c>
      <c r="G38" s="23" t="n">
        <v>1.714</v>
      </c>
      <c r="H38" s="53" t="n">
        <v>0</v>
      </c>
      <c r="I38" s="42">
        <f>J38+K38</f>
        <v/>
      </c>
      <c r="J38" s="23" t="n">
        <v>6.5</v>
      </c>
      <c r="K38" s="53" t="n">
        <v>0</v>
      </c>
      <c r="L38" s="42">
        <f>M38+N38</f>
        <v/>
      </c>
      <c r="M38" s="23" t="n">
        <v>53.36</v>
      </c>
      <c r="N38" s="53" t="n">
        <v>9.83</v>
      </c>
      <c r="O38" s="42">
        <f>P38+Q38</f>
        <v/>
      </c>
      <c r="P38" s="23" t="n">
        <v>26.698</v>
      </c>
      <c r="Q38" s="53" t="n">
        <v>52.493</v>
      </c>
      <c r="R38" s="42">
        <f>S38+T38</f>
        <v/>
      </c>
      <c r="S38" s="23" t="n">
        <v>10.756</v>
      </c>
      <c r="T38" s="53" t="n">
        <v>2.284</v>
      </c>
      <c r="U38" s="42">
        <f>V38+W38</f>
        <v/>
      </c>
      <c r="V38" s="23" t="n">
        <v>3</v>
      </c>
      <c r="W38" s="53" t="n">
        <v>2</v>
      </c>
      <c r="X38" s="42">
        <f>Y38+Z38</f>
        <v/>
      </c>
      <c r="Y38" s="23" t="n">
        <v>0</v>
      </c>
      <c r="Z38" s="53" t="n">
        <v>0</v>
      </c>
      <c r="AA38" s="42">
        <f>AB38+AC38</f>
        <v/>
      </c>
      <c r="AB38" s="23" t="n">
        <v>4.417</v>
      </c>
      <c r="AC38" s="53" t="n">
        <v>1.642</v>
      </c>
      <c r="AD38" s="42">
        <f>AE38+AF38</f>
        <v/>
      </c>
      <c r="AE38" s="23" t="n">
        <v>0</v>
      </c>
      <c r="AF38" s="53" t="n">
        <v>0</v>
      </c>
      <c r="AG38" s="42">
        <f>AH38+AI38</f>
        <v/>
      </c>
      <c r="AH38" s="23" t="n">
        <v>1</v>
      </c>
      <c r="AI38" s="53" t="n">
        <v>3</v>
      </c>
      <c r="AJ38" s="42">
        <f>AK38+AL38</f>
        <v/>
      </c>
      <c r="AK38" s="23" t="n">
        <v>2.142</v>
      </c>
      <c r="AL38" s="53" t="n">
        <v>10</v>
      </c>
      <c r="AM38" s="42">
        <f>AN38+AO38</f>
        <v/>
      </c>
      <c r="AN38" s="23" t="n">
        <v>2.35</v>
      </c>
      <c r="AO38" s="53" t="n">
        <v>0</v>
      </c>
      <c r="AP38" s="42">
        <f>AQ38+AR38</f>
        <v/>
      </c>
      <c r="AQ38" s="23" t="n">
        <v>0</v>
      </c>
      <c r="AR38" s="53" t="n">
        <v>0</v>
      </c>
      <c r="AS38" s="42">
        <f>AT38+AU38</f>
        <v/>
      </c>
      <c r="AT38" s="23" t="n">
        <v>0</v>
      </c>
      <c r="AU38" s="53" t="n">
        <v>0</v>
      </c>
      <c r="AV38" s="51">
        <f>C38+F38+I38+L38+O38+R38+U38+X38+AA38+AD38+AG38+AJ38+AM38+AP38+AS38</f>
        <v/>
      </c>
    </row>
    <row r="39">
      <c r="A39" s="6" t="n">
        <v>28</v>
      </c>
      <c r="B39" s="19" t="inlineStr">
        <is>
          <t>South Summit</t>
        </is>
      </c>
      <c r="C39" s="42">
        <f>D39+E39</f>
        <v/>
      </c>
      <c r="D39" s="23" t="n">
        <v>0</v>
      </c>
      <c r="E39" s="53" t="n">
        <v>0</v>
      </c>
      <c r="F39" s="42">
        <f>G39+H39</f>
        <v/>
      </c>
      <c r="G39" s="23" t="n">
        <v>0.13</v>
      </c>
      <c r="H39" s="53" t="n">
        <v>0</v>
      </c>
      <c r="I39" s="42">
        <f>J39+K39</f>
        <v/>
      </c>
      <c r="J39" s="23" t="n">
        <v>3.5</v>
      </c>
      <c r="K39" s="53" t="n">
        <v>0</v>
      </c>
      <c r="L39" s="42">
        <f>M39+N39</f>
        <v/>
      </c>
      <c r="M39" s="23" t="n">
        <v>28.8</v>
      </c>
      <c r="N39" s="53" t="n">
        <v>5</v>
      </c>
      <c r="O39" s="42">
        <f>P39+Q39</f>
        <v/>
      </c>
      <c r="P39" s="23" t="n">
        <v>14.55</v>
      </c>
      <c r="Q39" s="53" t="n">
        <v>18.5</v>
      </c>
      <c r="R39" s="42">
        <f>S39+T39</f>
        <v/>
      </c>
      <c r="S39" s="23" t="n">
        <v>3.87</v>
      </c>
      <c r="T39" s="53" t="n">
        <v>1</v>
      </c>
      <c r="U39" s="42">
        <f>V39+W39</f>
        <v/>
      </c>
      <c r="V39" s="23" t="n">
        <v>0.32</v>
      </c>
      <c r="W39" s="53" t="n">
        <v>0</v>
      </c>
      <c r="X39" s="42">
        <f>Y39+Z39</f>
        <v/>
      </c>
      <c r="Y39" s="23" t="n">
        <v>1</v>
      </c>
      <c r="Z39" s="53" t="n">
        <v>0</v>
      </c>
      <c r="AA39" s="42">
        <f>AB39+AC39</f>
        <v/>
      </c>
      <c r="AB39" s="23" t="n">
        <v>1</v>
      </c>
      <c r="AC39" s="53" t="n">
        <v>0</v>
      </c>
      <c r="AD39" s="42">
        <f>AE39+AF39</f>
        <v/>
      </c>
      <c r="AE39" s="23" t="n">
        <v>1</v>
      </c>
      <c r="AF39" s="53" t="n">
        <v>0.5</v>
      </c>
      <c r="AG39" s="42">
        <f>AH39+AI39</f>
        <v/>
      </c>
      <c r="AH39" s="23" t="n">
        <v>0</v>
      </c>
      <c r="AI39" s="53" t="n">
        <v>1</v>
      </c>
      <c r="AJ39" s="42">
        <f>AK39+AL39</f>
        <v/>
      </c>
      <c r="AK39" s="23" t="n">
        <v>1</v>
      </c>
      <c r="AL39" s="53" t="n">
        <v>3</v>
      </c>
      <c r="AM39" s="42">
        <f>AN39+AO39</f>
        <v/>
      </c>
      <c r="AN39" s="23" t="n">
        <v>1.6</v>
      </c>
      <c r="AO39" s="53" t="n">
        <v>0</v>
      </c>
      <c r="AP39" s="42">
        <f>AQ39+AR39</f>
        <v/>
      </c>
      <c r="AQ39" s="23" t="n">
        <v>0</v>
      </c>
      <c r="AR39" s="53" t="n">
        <v>0</v>
      </c>
      <c r="AS39" s="42">
        <f>AT39+AU39</f>
        <v/>
      </c>
      <c r="AT39" s="23" t="n">
        <v>0</v>
      </c>
      <c r="AU39" s="53" t="n">
        <v>0</v>
      </c>
      <c r="AV39" s="51">
        <f>C39+F39+I39+L39+O39+R39+U39+X39+AA39+AD39+AG39+AJ39+AM39+AP39+AS39</f>
        <v/>
      </c>
    </row>
    <row r="40">
      <c r="A40" s="6" t="n">
        <v>29</v>
      </c>
      <c r="B40" s="19" t="inlineStr">
        <is>
          <t>Tintic</t>
        </is>
      </c>
      <c r="C40" s="42">
        <f>D40+E40</f>
        <v/>
      </c>
      <c r="D40" s="23" t="n">
        <v>0</v>
      </c>
      <c r="E40" s="53" t="n">
        <v>0</v>
      </c>
      <c r="F40" s="42">
        <f>G40+H40</f>
        <v/>
      </c>
      <c r="G40" s="23" t="n">
        <v>0.5</v>
      </c>
      <c r="H40" s="53" t="n">
        <v>0</v>
      </c>
      <c r="I40" s="42">
        <f>J40+K40</f>
        <v/>
      </c>
      <c r="J40" s="23" t="n">
        <v>0.6</v>
      </c>
      <c r="K40" s="53" t="n">
        <v>0</v>
      </c>
      <c r="L40" s="42">
        <f>M40+N40</f>
        <v/>
      </c>
      <c r="M40" s="23" t="n">
        <v>8.300000000000001</v>
      </c>
      <c r="N40" s="53" t="n">
        <v>0.5</v>
      </c>
      <c r="O40" s="42">
        <f>P40+Q40</f>
        <v/>
      </c>
      <c r="P40" s="23" t="n">
        <v>2.972</v>
      </c>
      <c r="Q40" s="53" t="n">
        <v>7.9</v>
      </c>
      <c r="R40" s="42">
        <f>S40+T40</f>
        <v/>
      </c>
      <c r="S40" s="23" t="n">
        <v>1.85</v>
      </c>
      <c r="T40" s="53" t="n">
        <v>0</v>
      </c>
      <c r="U40" s="42">
        <f>V40+W40</f>
        <v/>
      </c>
      <c r="V40" s="23" t="n">
        <v>0</v>
      </c>
      <c r="W40" s="53" t="n">
        <v>0</v>
      </c>
      <c r="X40" s="42">
        <f>Y40+Z40</f>
        <v/>
      </c>
      <c r="Y40" s="23" t="n">
        <v>0.2</v>
      </c>
      <c r="Z40" s="53" t="n">
        <v>0</v>
      </c>
      <c r="AA40" s="42">
        <f>AB40+AC40</f>
        <v/>
      </c>
      <c r="AB40" s="23" t="n">
        <v>0.5</v>
      </c>
      <c r="AC40" s="53" t="n">
        <v>0</v>
      </c>
      <c r="AD40" s="42">
        <f>AE40+AF40</f>
        <v/>
      </c>
      <c r="AE40" s="23" t="n">
        <v>0.15</v>
      </c>
      <c r="AF40" s="53" t="n">
        <v>0</v>
      </c>
      <c r="AG40" s="42">
        <f>AH40+AI40</f>
        <v/>
      </c>
      <c r="AH40" s="23" t="n">
        <v>0</v>
      </c>
      <c r="AI40" s="53" t="n">
        <v>1</v>
      </c>
      <c r="AJ40" s="42">
        <f>AK40+AL40</f>
        <v/>
      </c>
      <c r="AK40" s="23" t="n">
        <v>0</v>
      </c>
      <c r="AL40" s="53" t="n">
        <v>1.2</v>
      </c>
      <c r="AM40" s="42">
        <f>AN40+AO40</f>
        <v/>
      </c>
      <c r="AN40" s="23" t="n">
        <v>0</v>
      </c>
      <c r="AO40" s="53" t="n">
        <v>0</v>
      </c>
      <c r="AP40" s="42">
        <f>AQ40+AR40</f>
        <v/>
      </c>
      <c r="AQ40" s="23" t="n">
        <v>0</v>
      </c>
      <c r="AR40" s="53" t="n">
        <v>0</v>
      </c>
      <c r="AS40" s="42">
        <f>AT40+AU40</f>
        <v/>
      </c>
      <c r="AT40" s="23" t="n">
        <v>0</v>
      </c>
      <c r="AU40" s="53" t="n">
        <v>0</v>
      </c>
      <c r="AV40" s="51">
        <f>C40+F40+I40+L40+O40+R40+U40+X40+AA40+AD40+AG40+AJ40+AM40+AP40+AS40</f>
        <v/>
      </c>
    </row>
    <row r="41" ht="15.75" customHeight="1" s="68" thickBot="1">
      <c r="A41" s="25" t="n">
        <v>30</v>
      </c>
      <c r="B41" s="26" t="inlineStr">
        <is>
          <t>Tooele</t>
        </is>
      </c>
      <c r="C41" s="44">
        <f>D41+E41</f>
        <v/>
      </c>
      <c r="D41" s="45" t="n">
        <v>1.31</v>
      </c>
      <c r="E41" s="29" t="n">
        <v>0</v>
      </c>
      <c r="F41" s="44">
        <f>G41+H41</f>
        <v/>
      </c>
      <c r="G41" s="45" t="n">
        <v>8</v>
      </c>
      <c r="H41" s="29" t="n">
        <v>0</v>
      </c>
      <c r="I41" s="44">
        <f>J41+K41</f>
        <v/>
      </c>
      <c r="J41" s="45" t="n">
        <v>26.565</v>
      </c>
      <c r="K41" s="29" t="n">
        <v>1</v>
      </c>
      <c r="L41" s="44">
        <f>M41+N41</f>
        <v/>
      </c>
      <c r="M41" s="45" t="n">
        <v>234.385</v>
      </c>
      <c r="N41" s="29" t="n">
        <v>36.12</v>
      </c>
      <c r="O41" s="44">
        <f>P41+Q41</f>
        <v/>
      </c>
      <c r="P41" s="45" t="n">
        <v>115.744</v>
      </c>
      <c r="Q41" s="29" t="n">
        <v>112.849</v>
      </c>
      <c r="R41" s="44">
        <f>S41+T41</f>
        <v/>
      </c>
      <c r="S41" s="45" t="n">
        <v>51.138</v>
      </c>
      <c r="T41" s="29" t="n">
        <v>20.36</v>
      </c>
      <c r="U41" s="44">
        <f>V41+W41</f>
        <v/>
      </c>
      <c r="V41" s="45" t="n">
        <v>19.167</v>
      </c>
      <c r="W41" s="29" t="n">
        <v>1.83</v>
      </c>
      <c r="X41" s="44">
        <f>Y41+Z41</f>
        <v/>
      </c>
      <c r="Y41" s="45" t="n">
        <v>2</v>
      </c>
      <c r="Z41" s="29" t="n">
        <v>1</v>
      </c>
      <c r="AA41" s="44">
        <f>AB41+AC41</f>
        <v/>
      </c>
      <c r="AB41" s="45" t="n">
        <v>6</v>
      </c>
      <c r="AC41" s="29" t="n">
        <v>6.794</v>
      </c>
      <c r="AD41" s="44">
        <f>AE41+AF41</f>
        <v/>
      </c>
      <c r="AE41" s="45" t="n">
        <v>2</v>
      </c>
      <c r="AF41" s="29" t="n">
        <v>0</v>
      </c>
      <c r="AG41" s="44">
        <f>AH41+AI41</f>
        <v/>
      </c>
      <c r="AH41" s="45" t="n">
        <v>1.8</v>
      </c>
      <c r="AI41" s="29" t="n">
        <v>3</v>
      </c>
      <c r="AJ41" s="44">
        <f>AK41+AL41</f>
        <v/>
      </c>
      <c r="AK41" s="45" t="n">
        <v>9.868</v>
      </c>
      <c r="AL41" s="29" t="n">
        <v>14.996</v>
      </c>
      <c r="AM41" s="44">
        <f>AN41+AO41</f>
        <v/>
      </c>
      <c r="AN41" s="45" t="n">
        <v>8.016</v>
      </c>
      <c r="AO41" s="29" t="n">
        <v>2</v>
      </c>
      <c r="AP41" s="44">
        <f>AQ41+AR41</f>
        <v/>
      </c>
      <c r="AQ41" s="45" t="n">
        <v>1</v>
      </c>
      <c r="AR41" s="29" t="n">
        <v>1</v>
      </c>
      <c r="AS41" s="44">
        <f>AT41+AU41</f>
        <v/>
      </c>
      <c r="AT41" s="45" t="n">
        <v>0</v>
      </c>
      <c r="AU41" s="29" t="n">
        <v>2</v>
      </c>
      <c r="AV41" s="66">
        <f>C41+F41+I41+L41+O41+R41+U41+X41+AA41+AD41+AG41+AJ41+AM41+AP41+AS41</f>
        <v/>
      </c>
    </row>
    <row r="42">
      <c r="A42" s="6" t="n">
        <v>31</v>
      </c>
      <c r="B42" s="19" t="inlineStr">
        <is>
          <t>Uintah</t>
        </is>
      </c>
      <c r="C42" s="42">
        <f>D42+E42</f>
        <v/>
      </c>
      <c r="D42" s="23" t="n">
        <v>0</v>
      </c>
      <c r="E42" s="53" t="n">
        <v>0</v>
      </c>
      <c r="F42" s="42">
        <f>G42+H42</f>
        <v/>
      </c>
      <c r="G42" s="23" t="n">
        <v>3</v>
      </c>
      <c r="H42" s="53" t="n">
        <v>0</v>
      </c>
      <c r="I42" s="42">
        <f>J42+K42</f>
        <v/>
      </c>
      <c r="J42" s="23" t="n">
        <v>16.5</v>
      </c>
      <c r="K42" s="53" t="n">
        <v>0</v>
      </c>
      <c r="L42" s="42">
        <f>M42+N42</f>
        <v/>
      </c>
      <c r="M42" s="23" t="n">
        <v>108.011</v>
      </c>
      <c r="N42" s="53" t="n">
        <v>14.68</v>
      </c>
      <c r="O42" s="42">
        <f>P42+Q42</f>
        <v/>
      </c>
      <c r="P42" s="23" t="n">
        <v>54.511</v>
      </c>
      <c r="Q42" s="53" t="n">
        <v>44.05</v>
      </c>
      <c r="R42" s="42">
        <f>S42+T42</f>
        <v/>
      </c>
      <c r="S42" s="23" t="n">
        <v>26.543</v>
      </c>
      <c r="T42" s="53" t="n">
        <v>3.499</v>
      </c>
      <c r="U42" s="42">
        <f>V42+W42</f>
        <v/>
      </c>
      <c r="V42" s="23" t="n">
        <v>5.168</v>
      </c>
      <c r="W42" s="53" t="n">
        <v>2</v>
      </c>
      <c r="X42" s="42">
        <f>Y42+Z42</f>
        <v/>
      </c>
      <c r="Y42" s="23" t="n">
        <v>0.57</v>
      </c>
      <c r="Z42" s="53" t="n">
        <v>0.57</v>
      </c>
      <c r="AA42" s="42">
        <f>AB42+AC42</f>
        <v/>
      </c>
      <c r="AB42" s="23" t="n">
        <v>4.487</v>
      </c>
      <c r="AC42" s="53" t="n">
        <v>3.848</v>
      </c>
      <c r="AD42" s="42">
        <f>AE42+AF42</f>
        <v/>
      </c>
      <c r="AE42" s="23" t="n">
        <v>0</v>
      </c>
      <c r="AF42" s="53" t="n">
        <v>1</v>
      </c>
      <c r="AG42" s="42">
        <f>AH42+AI42</f>
        <v/>
      </c>
      <c r="AH42" s="23" t="n">
        <v>1</v>
      </c>
      <c r="AI42" s="53" t="n">
        <v>2</v>
      </c>
      <c r="AJ42" s="42">
        <f>AK42+AL42</f>
        <v/>
      </c>
      <c r="AK42" s="23" t="n">
        <v>6.5</v>
      </c>
      <c r="AL42" s="53" t="n">
        <v>8</v>
      </c>
      <c r="AM42" s="42">
        <f>AN42+AO42</f>
        <v/>
      </c>
      <c r="AN42" s="23" t="n">
        <v>0.8100000000000001</v>
      </c>
      <c r="AO42" s="53" t="n">
        <v>0</v>
      </c>
      <c r="AP42" s="42">
        <f>AQ42+AR42</f>
        <v/>
      </c>
      <c r="AQ42" s="23" t="n">
        <v>0</v>
      </c>
      <c r="AR42" s="53" t="n">
        <v>1</v>
      </c>
      <c r="AS42" s="42">
        <f>AT42+AU42</f>
        <v/>
      </c>
      <c r="AT42" s="23" t="n">
        <v>0</v>
      </c>
      <c r="AU42" s="53" t="n">
        <v>0</v>
      </c>
      <c r="AV42" s="51">
        <f>C42+F42+I42+L42+O42+R42+U42+X42+AA42+AD42+AG42+AJ42+AM42+AP42+AS42</f>
        <v/>
      </c>
    </row>
    <row r="43">
      <c r="A43" s="6" t="n">
        <v>32</v>
      </c>
      <c r="B43" s="19" t="inlineStr">
        <is>
          <t>Wasatch</t>
        </is>
      </c>
      <c r="C43" s="42">
        <f>D43+E43</f>
        <v/>
      </c>
      <c r="D43" s="23" t="n">
        <v>0</v>
      </c>
      <c r="E43" s="53" t="n">
        <v>0</v>
      </c>
      <c r="F43" s="42">
        <f>G43+H43</f>
        <v/>
      </c>
      <c r="G43" s="23" t="n">
        <v>3</v>
      </c>
      <c r="H43" s="53" t="n">
        <v>0</v>
      </c>
      <c r="I43" s="42">
        <f>J43+K43</f>
        <v/>
      </c>
      <c r="J43" s="23" t="n">
        <v>9</v>
      </c>
      <c r="K43" s="53" t="n">
        <v>0</v>
      </c>
      <c r="L43" s="42">
        <f>M43+N43</f>
        <v/>
      </c>
      <c r="M43" s="23" t="n">
        <v>81.54000000000001</v>
      </c>
      <c r="N43" s="53" t="n">
        <v>16</v>
      </c>
      <c r="O43" s="42">
        <f>P43+Q43</f>
        <v/>
      </c>
      <c r="P43" s="23" t="n">
        <v>51.853</v>
      </c>
      <c r="Q43" s="53" t="n">
        <v>45.54</v>
      </c>
      <c r="R43" s="42">
        <f>S43+T43</f>
        <v/>
      </c>
      <c r="S43" s="23" t="n">
        <v>18.176</v>
      </c>
      <c r="T43" s="53" t="n">
        <v>5.882</v>
      </c>
      <c r="U43" s="42">
        <f>V43+W43</f>
        <v/>
      </c>
      <c r="V43" s="23" t="n">
        <v>12.16</v>
      </c>
      <c r="W43" s="53" t="n">
        <v>0</v>
      </c>
      <c r="X43" s="42">
        <f>Y43+Z43</f>
        <v/>
      </c>
      <c r="Y43" s="23" t="n">
        <v>1</v>
      </c>
      <c r="Z43" s="53" t="n">
        <v>2</v>
      </c>
      <c r="AA43" s="42">
        <f>AB43+AC43</f>
        <v/>
      </c>
      <c r="AB43" s="23" t="n">
        <v>2.5</v>
      </c>
      <c r="AC43" s="53" t="n">
        <v>3.1</v>
      </c>
      <c r="AD43" s="42">
        <f>AE43+AF43</f>
        <v/>
      </c>
      <c r="AE43" s="23" t="n">
        <v>5.57</v>
      </c>
      <c r="AF43" s="53" t="n">
        <v>1</v>
      </c>
      <c r="AG43" s="42">
        <f>AH43+AI43</f>
        <v/>
      </c>
      <c r="AH43" s="23" t="n">
        <v>1</v>
      </c>
      <c r="AI43" s="53" t="n">
        <v>1</v>
      </c>
      <c r="AJ43" s="42">
        <f>AK43+AL43</f>
        <v/>
      </c>
      <c r="AK43" s="23" t="n">
        <v>3</v>
      </c>
      <c r="AL43" s="53" t="n">
        <v>8</v>
      </c>
      <c r="AM43" s="42">
        <f>AN43+AO43</f>
        <v/>
      </c>
      <c r="AN43" s="23" t="n">
        <v>5.85</v>
      </c>
      <c r="AO43" s="53" t="n">
        <v>0</v>
      </c>
      <c r="AP43" s="42">
        <f>AQ43+AR43</f>
        <v/>
      </c>
      <c r="AQ43" s="23" t="n">
        <v>0</v>
      </c>
      <c r="AR43" s="53" t="n">
        <v>0</v>
      </c>
      <c r="AS43" s="42">
        <f>AT43+AU43</f>
        <v/>
      </c>
      <c r="AT43" s="23" t="n">
        <v>1</v>
      </c>
      <c r="AU43" s="53" t="n">
        <v>0</v>
      </c>
      <c r="AV43" s="51">
        <f>C43+F43+I43+L43+O43+R43+U43+X43+AA43+AD43+AG43+AJ43+AM43+AP43+AS43</f>
        <v/>
      </c>
    </row>
    <row r="44">
      <c r="A44" s="6" t="n">
        <v>33</v>
      </c>
      <c r="B44" s="19" t="inlineStr">
        <is>
          <t>Washington</t>
        </is>
      </c>
      <c r="C44" s="42">
        <f>D44+E44</f>
        <v/>
      </c>
      <c r="D44" s="23" t="n">
        <v>0</v>
      </c>
      <c r="E44" s="53" t="n">
        <v>0</v>
      </c>
      <c r="F44" s="42">
        <f>G44+H44</f>
        <v/>
      </c>
      <c r="G44" s="23" t="n">
        <v>10.404</v>
      </c>
      <c r="H44" s="53" t="n">
        <v>0</v>
      </c>
      <c r="I44" s="42">
        <f>J44+K44</f>
        <v/>
      </c>
      <c r="J44" s="23" t="n">
        <v>61.5</v>
      </c>
      <c r="K44" s="53" t="n">
        <v>0</v>
      </c>
      <c r="L44" s="42">
        <f>M44+N44</f>
        <v/>
      </c>
      <c r="M44" s="23" t="n">
        <v>419.01</v>
      </c>
      <c r="N44" s="53" t="n">
        <v>93.904</v>
      </c>
      <c r="O44" s="42">
        <f>P44+Q44</f>
        <v/>
      </c>
      <c r="P44" s="23" t="n">
        <v>197.393</v>
      </c>
      <c r="Q44" s="53" t="n">
        <v>246.683</v>
      </c>
      <c r="R44" s="42">
        <f>S44+T44</f>
        <v/>
      </c>
      <c r="S44" s="23" t="n">
        <v>101.903</v>
      </c>
      <c r="T44" s="53" t="n">
        <v>39.237</v>
      </c>
      <c r="U44" s="42">
        <f>V44+W44</f>
        <v/>
      </c>
      <c r="V44" s="23" t="n">
        <v>67.06399999999999</v>
      </c>
      <c r="W44" s="53" t="n">
        <v>14.738</v>
      </c>
      <c r="X44" s="42">
        <f>Y44+Z44</f>
        <v/>
      </c>
      <c r="Y44" s="23" t="n">
        <v>7.8</v>
      </c>
      <c r="Z44" s="53" t="n">
        <v>5</v>
      </c>
      <c r="AA44" s="42">
        <f>AB44+AC44</f>
        <v/>
      </c>
      <c r="AB44" s="23" t="n">
        <v>13.357</v>
      </c>
      <c r="AC44" s="53" t="n">
        <v>13.5</v>
      </c>
      <c r="AD44" s="42">
        <f>AE44+AF44</f>
        <v/>
      </c>
      <c r="AE44" s="23" t="n">
        <v>10</v>
      </c>
      <c r="AF44" s="53" t="n">
        <v>3.966</v>
      </c>
      <c r="AG44" s="42">
        <f>AH44+AI44</f>
        <v/>
      </c>
      <c r="AH44" s="23" t="n">
        <v>4</v>
      </c>
      <c r="AI44" s="53" t="n">
        <v>7</v>
      </c>
      <c r="AJ44" s="42">
        <f>AK44+AL44</f>
        <v/>
      </c>
      <c r="AK44" s="23" t="n">
        <v>16.572</v>
      </c>
      <c r="AL44" s="53" t="n">
        <v>40.5</v>
      </c>
      <c r="AM44" s="42">
        <f>AN44+AO44</f>
        <v/>
      </c>
      <c r="AN44" s="23" t="n">
        <v>8</v>
      </c>
      <c r="AO44" s="53" t="n">
        <v>4.6</v>
      </c>
      <c r="AP44" s="42">
        <f>AQ44+AR44</f>
        <v/>
      </c>
      <c r="AQ44" s="23" t="n">
        <v>2</v>
      </c>
      <c r="AR44" s="53" t="n">
        <v>4</v>
      </c>
      <c r="AS44" s="42">
        <f>AT44+AU44</f>
        <v/>
      </c>
      <c r="AT44" s="23" t="n">
        <v>0</v>
      </c>
      <c r="AU44" s="53" t="n">
        <v>0</v>
      </c>
      <c r="AV44" s="51">
        <f>C44+F44+I44+L44+O44+R44+U44+X44+AA44+AD44+AG44+AJ44+AM44+AP44+AS44</f>
        <v/>
      </c>
    </row>
    <row r="45">
      <c r="A45" s="6" t="n">
        <v>34</v>
      </c>
      <c r="B45" s="19" t="inlineStr">
        <is>
          <t>Wayne</t>
        </is>
      </c>
      <c r="C45" s="42">
        <f>D45+E45</f>
        <v/>
      </c>
      <c r="D45" s="23" t="n">
        <v>0</v>
      </c>
      <c r="E45" s="53" t="n">
        <v>0</v>
      </c>
      <c r="F45" s="42">
        <f>G45+H45</f>
        <v/>
      </c>
      <c r="G45" s="23" t="n">
        <v>0.5</v>
      </c>
      <c r="H45" s="53" t="n">
        <v>0</v>
      </c>
      <c r="I45" s="42">
        <f>J45+K45</f>
        <v/>
      </c>
      <c r="J45" s="23" t="n">
        <v>1.63</v>
      </c>
      <c r="K45" s="53" t="n">
        <v>0</v>
      </c>
      <c r="L45" s="42">
        <f>M45+N45</f>
        <v/>
      </c>
      <c r="M45" s="23" t="n">
        <v>11.75</v>
      </c>
      <c r="N45" s="53" t="n">
        <v>1.67</v>
      </c>
      <c r="O45" s="42">
        <f>P45+Q45</f>
        <v/>
      </c>
      <c r="P45" s="23" t="n">
        <v>9.946999999999999</v>
      </c>
      <c r="Q45" s="53" t="n">
        <v>7.83</v>
      </c>
      <c r="R45" s="42">
        <f>S45+T45</f>
        <v/>
      </c>
      <c r="S45" s="23" t="n">
        <v>2.796</v>
      </c>
      <c r="T45" s="53" t="n">
        <v>0</v>
      </c>
      <c r="U45" s="42">
        <f>V45+W45</f>
        <v/>
      </c>
      <c r="V45" s="23" t="n">
        <v>1.25</v>
      </c>
      <c r="W45" s="53" t="n">
        <v>0</v>
      </c>
      <c r="X45" s="42">
        <f>Y45+Z45</f>
        <v/>
      </c>
      <c r="Y45" s="23" t="n">
        <v>0</v>
      </c>
      <c r="Z45" s="53" t="n">
        <v>0</v>
      </c>
      <c r="AA45" s="42">
        <f>AB45+AC45</f>
        <v/>
      </c>
      <c r="AB45" s="23" t="n">
        <v>0.86</v>
      </c>
      <c r="AC45" s="53" t="n">
        <v>0</v>
      </c>
      <c r="AD45" s="42">
        <f>AE45+AF45</f>
        <v/>
      </c>
      <c r="AE45" s="23" t="n">
        <v>0</v>
      </c>
      <c r="AF45" s="53" t="n">
        <v>0</v>
      </c>
      <c r="AG45" s="42">
        <f>AH45+AI45</f>
        <v/>
      </c>
      <c r="AH45" s="23" t="n">
        <v>0.75</v>
      </c>
      <c r="AI45" s="53" t="n">
        <v>0</v>
      </c>
      <c r="AJ45" s="42">
        <f>AK45+AL45</f>
        <v/>
      </c>
      <c r="AK45" s="23" t="n">
        <v>0.6899999999999999</v>
      </c>
      <c r="AL45" s="53" t="n">
        <v>1.5</v>
      </c>
      <c r="AM45" s="42">
        <f>AN45+AO45</f>
        <v/>
      </c>
      <c r="AN45" s="23" t="n">
        <v>0</v>
      </c>
      <c r="AO45" s="53" t="n">
        <v>0</v>
      </c>
      <c r="AP45" s="42">
        <f>AQ45+AR45</f>
        <v/>
      </c>
      <c r="AQ45" s="23" t="n">
        <v>0</v>
      </c>
      <c r="AR45" s="53" t="n">
        <v>0</v>
      </c>
      <c r="AS45" s="42">
        <f>AT45+AU45</f>
        <v/>
      </c>
      <c r="AT45" s="23" t="n">
        <v>0</v>
      </c>
      <c r="AU45" s="53" t="n">
        <v>0</v>
      </c>
      <c r="AV45" s="51">
        <f>C45+F45+I45+L45+O45+R45+U45+X45+AA45+AD45+AG45+AJ45+AM45+AP45+AS45</f>
        <v/>
      </c>
    </row>
    <row r="46" ht="15.75" customHeight="1" s="68" thickBot="1">
      <c r="A46" s="6" t="n">
        <v>35</v>
      </c>
      <c r="B46" s="19" t="inlineStr">
        <is>
          <t>Weber</t>
        </is>
      </c>
      <c r="C46" s="42">
        <f>D46+E46</f>
        <v/>
      </c>
      <c r="D46" s="23" t="n">
        <v>0</v>
      </c>
      <c r="E46" s="53" t="n">
        <v>0</v>
      </c>
      <c r="F46" s="42">
        <f>G46+H46</f>
        <v/>
      </c>
      <c r="G46" s="23" t="n">
        <v>10</v>
      </c>
      <c r="H46" s="53" t="n">
        <v>0</v>
      </c>
      <c r="I46" s="42">
        <f>J46+K46</f>
        <v/>
      </c>
      <c r="J46" s="23" t="n">
        <v>64.8</v>
      </c>
      <c r="K46" s="53" t="n">
        <v>0</v>
      </c>
      <c r="L46" s="42">
        <f>M46+N46</f>
        <v/>
      </c>
      <c r="M46" s="23" t="n">
        <v>544.24</v>
      </c>
      <c r="N46" s="53" t="n">
        <v>49.39</v>
      </c>
      <c r="O46" s="42">
        <f>P46+Q46</f>
        <v/>
      </c>
      <c r="P46" s="23" t="n">
        <v>283.714</v>
      </c>
      <c r="Q46" s="53" t="n">
        <v>217.09</v>
      </c>
      <c r="R46" s="42">
        <f>S46+T46</f>
        <v/>
      </c>
      <c r="S46" s="23" t="n">
        <v>132.94</v>
      </c>
      <c r="T46" s="53" t="n">
        <v>30.17</v>
      </c>
      <c r="U46" s="42">
        <f>V46+W46</f>
        <v/>
      </c>
      <c r="V46" s="23" t="n">
        <v>16.502</v>
      </c>
      <c r="W46" s="53" t="n">
        <v>9.76</v>
      </c>
      <c r="X46" s="42">
        <f>Y46+Z46</f>
        <v/>
      </c>
      <c r="Y46" s="23" t="n">
        <v>12.75</v>
      </c>
      <c r="Z46" s="53" t="n">
        <v>3.65</v>
      </c>
      <c r="AA46" s="42">
        <f>AB46+AC46</f>
        <v/>
      </c>
      <c r="AB46" s="23" t="n">
        <v>29.45</v>
      </c>
      <c r="AC46" s="53" t="n">
        <v>13.65</v>
      </c>
      <c r="AD46" s="42">
        <f>AE46+AF46</f>
        <v/>
      </c>
      <c r="AE46" s="23" t="n">
        <v>7.83</v>
      </c>
      <c r="AF46" s="53" t="n">
        <v>6</v>
      </c>
      <c r="AG46" s="42">
        <f>AH46+AI46</f>
        <v/>
      </c>
      <c r="AH46" s="23" t="n">
        <v>5</v>
      </c>
      <c r="AI46" s="53" t="n">
        <v>12</v>
      </c>
      <c r="AJ46" s="42">
        <f>AK46+AL46</f>
        <v/>
      </c>
      <c r="AK46" s="23" t="n">
        <v>23</v>
      </c>
      <c r="AL46" s="53" t="n">
        <v>35.67</v>
      </c>
      <c r="AM46" s="42">
        <f>AN46+AO46</f>
        <v/>
      </c>
      <c r="AN46" s="23" t="n">
        <v>31.01</v>
      </c>
      <c r="AO46" s="53" t="n">
        <v>2.3</v>
      </c>
      <c r="AP46" s="42">
        <f>AQ46+AR46</f>
        <v/>
      </c>
      <c r="AQ46" s="23" t="n">
        <v>2</v>
      </c>
      <c r="AR46" s="53" t="n">
        <v>0.75</v>
      </c>
      <c r="AS46" s="42">
        <f>AT46+AU46</f>
        <v/>
      </c>
      <c r="AT46" s="23" t="n">
        <v>6.55</v>
      </c>
      <c r="AU46" s="53" t="n">
        <v>0</v>
      </c>
      <c r="AV46" s="51">
        <f>C46+F46+I46+L46+O46+R46+U46+X46+AA46+AD46+AG46+AJ46+AM46+AP46+AS46</f>
        <v/>
      </c>
    </row>
    <row r="47" ht="15.75" customHeight="1" s="68" thickBot="1">
      <c r="A47" s="7" t="n"/>
      <c r="B47" s="32" t="inlineStr">
        <is>
          <t>DISTRICT TOTAL</t>
        </is>
      </c>
      <c r="C47" s="56">
        <f>SUM(C7:C46)</f>
        <v/>
      </c>
      <c r="D47" s="34">
        <f>SUM(D7:D46)</f>
        <v/>
      </c>
      <c r="E47" s="37">
        <f>SUM(E7:E46)</f>
        <v/>
      </c>
      <c r="F47" s="56">
        <f>SUM(F7:F46)</f>
        <v/>
      </c>
      <c r="G47" s="34">
        <f>SUM(G7:G46)</f>
        <v/>
      </c>
      <c r="H47" s="37">
        <f>SUM(H7:H46)</f>
        <v/>
      </c>
      <c r="I47" s="56">
        <f>SUM(I7:I46)</f>
        <v/>
      </c>
      <c r="J47" s="34">
        <f>SUM(J7:J46)</f>
        <v/>
      </c>
      <c r="K47" s="37">
        <f>SUM(K7:K46)</f>
        <v/>
      </c>
      <c r="L47" s="56">
        <f>SUM(L7:L46)</f>
        <v/>
      </c>
      <c r="M47" s="34">
        <f>SUM(M7:M46)</f>
        <v/>
      </c>
      <c r="N47" s="37">
        <f>SUM(N7:N46)</f>
        <v/>
      </c>
      <c r="O47" s="56">
        <f>SUM(O7:O46)</f>
        <v/>
      </c>
      <c r="P47" s="34">
        <f>SUM(P7:P46)</f>
        <v/>
      </c>
      <c r="Q47" s="37">
        <f>SUM(Q7:Q46)</f>
        <v/>
      </c>
      <c r="R47" s="56">
        <f>SUM(R7:R46)</f>
        <v/>
      </c>
      <c r="S47" s="34">
        <f>SUM(S7:S46)</f>
        <v/>
      </c>
      <c r="T47" s="37">
        <f>SUM(T7:T46)</f>
        <v/>
      </c>
      <c r="U47" s="56">
        <f>SUM(U7:U46)</f>
        <v/>
      </c>
      <c r="V47" s="34">
        <f>SUM(V7:V46)</f>
        <v/>
      </c>
      <c r="W47" s="37">
        <f>SUM(W7:W46)</f>
        <v/>
      </c>
      <c r="X47" s="56">
        <f>SUM(X7:X46)</f>
        <v/>
      </c>
      <c r="Y47" s="34">
        <f>SUM(Y7:Y46)</f>
        <v/>
      </c>
      <c r="Z47" s="37">
        <f>SUM(Z7:Z46)</f>
        <v/>
      </c>
      <c r="AA47" s="56">
        <f>SUM(AA7:AA46)</f>
        <v/>
      </c>
      <c r="AB47" s="34">
        <f>SUM(AB7:AB46)</f>
        <v/>
      </c>
      <c r="AC47" s="37">
        <f>SUM(AC7:AC46)</f>
        <v/>
      </c>
      <c r="AD47" s="56">
        <f>SUM(AD7:AD46)</f>
        <v/>
      </c>
      <c r="AE47" s="34">
        <f>SUM(AE7:AE46)</f>
        <v/>
      </c>
      <c r="AF47" s="37">
        <f>SUM(AF7:AF46)</f>
        <v/>
      </c>
      <c r="AG47" s="56">
        <f>SUM(AG7:AG46)</f>
        <v/>
      </c>
      <c r="AH47" s="34">
        <f>SUM(AH7:AH46)</f>
        <v/>
      </c>
      <c r="AI47" s="37">
        <f>SUM(AI7:AI46)</f>
        <v/>
      </c>
      <c r="AJ47" s="56">
        <f>SUM(AJ7:AJ46)</f>
        <v/>
      </c>
      <c r="AK47" s="34">
        <f>SUM(AK7:AK46)</f>
        <v/>
      </c>
      <c r="AL47" s="37">
        <f>SUM(AL7:AL46)</f>
        <v/>
      </c>
      <c r="AM47" s="56">
        <f>SUM(AM7:AM46)</f>
        <v/>
      </c>
      <c r="AN47" s="34">
        <f>SUM(AN7:AN46)</f>
        <v/>
      </c>
      <c r="AO47" s="37">
        <f>SUM(AO7:AO46)</f>
        <v/>
      </c>
      <c r="AP47" s="56">
        <f>SUM(AP7:AP46)</f>
        <v/>
      </c>
      <c r="AQ47" s="34">
        <f>SUM(AQ7:AQ46)</f>
        <v/>
      </c>
      <c r="AR47" s="37">
        <f>SUM(AR7:AR46)</f>
        <v/>
      </c>
      <c r="AS47" s="56">
        <f>SUM(AS7:AS46)</f>
        <v/>
      </c>
      <c r="AT47" s="34">
        <f>SUM(AT7:AT46)</f>
        <v/>
      </c>
      <c r="AU47" s="37">
        <f>SUM(AU7:AU46)</f>
        <v/>
      </c>
      <c r="AV47" s="37">
        <f>C47+F47+I47+L47+O47+R47+U47+X47+AA47+AD47+AG47+AJ47+AM47+AP47+AS47</f>
        <v/>
      </c>
    </row>
    <row r="48" ht="15.75" customHeight="1" s="68" thickBot="1">
      <c r="A48" s="7" t="n"/>
      <c r="B48" s="36" t="inlineStr">
        <is>
          <t>Charter School</t>
        </is>
      </c>
      <c r="C48" s="56" t="n"/>
      <c r="D48" s="34" t="n"/>
      <c r="E48" s="37" t="n"/>
      <c r="F48" s="56" t="n"/>
      <c r="G48" s="34" t="n"/>
      <c r="H48" s="37" t="n"/>
      <c r="I48" s="56" t="n"/>
      <c r="J48" s="34" t="n"/>
      <c r="K48" s="37" t="n"/>
      <c r="L48" s="56" t="n"/>
      <c r="M48" s="34" t="n"/>
      <c r="N48" s="37" t="n"/>
      <c r="O48" s="56" t="n"/>
      <c r="P48" s="34" t="n"/>
      <c r="Q48" s="37" t="n"/>
      <c r="R48" s="56" t="n"/>
      <c r="S48" s="34" t="n"/>
      <c r="T48" s="37" t="n"/>
      <c r="U48" s="56" t="n"/>
      <c r="V48" s="34" t="n"/>
      <c r="W48" s="37" t="n"/>
      <c r="X48" s="56" t="n"/>
      <c r="Y48" s="34" t="n"/>
      <c r="Z48" s="37" t="n"/>
      <c r="AA48" s="56" t="n"/>
      <c r="AB48" s="34" t="n"/>
      <c r="AC48" s="37" t="n"/>
      <c r="AD48" s="56" t="n"/>
      <c r="AE48" s="34" t="n"/>
      <c r="AF48" s="37" t="n"/>
      <c r="AG48" s="56" t="n"/>
      <c r="AH48" s="34" t="n"/>
      <c r="AI48" s="37" t="n"/>
      <c r="AJ48" s="56" t="n"/>
      <c r="AK48" s="34" t="n"/>
      <c r="AL48" s="37" t="n"/>
      <c r="AM48" s="56" t="n"/>
      <c r="AN48" s="34" t="n"/>
      <c r="AO48" s="37" t="n"/>
      <c r="AP48" s="56" t="n"/>
      <c r="AQ48" s="34" t="n"/>
      <c r="AR48" s="37" t="n"/>
      <c r="AS48" s="56" t="n"/>
      <c r="AT48" s="34" t="n"/>
      <c r="AU48" s="37" t="n"/>
      <c r="AV48" s="37" t="n"/>
    </row>
    <row r="49">
      <c r="A49" s="38" t="inlineStr">
        <is>
          <t>8B</t>
        </is>
      </c>
      <c r="B49" s="39" t="inlineStr">
        <is>
          <t>American Leadership</t>
        </is>
      </c>
      <c r="C49" s="42">
        <f>D49+E49</f>
        <v/>
      </c>
      <c r="D49" s="40" t="n">
        <v>1</v>
      </c>
      <c r="E49" s="41" t="n">
        <v>0</v>
      </c>
      <c r="F49" s="42">
        <f>G49+H49</f>
        <v/>
      </c>
      <c r="G49" s="40" t="n">
        <v>0</v>
      </c>
      <c r="H49" s="41" t="n">
        <v>0</v>
      </c>
      <c r="I49" s="42">
        <f>J49+K49</f>
        <v/>
      </c>
      <c r="J49" s="40" t="n">
        <v>1</v>
      </c>
      <c r="K49" s="41" t="n">
        <v>0</v>
      </c>
      <c r="L49" s="42">
        <f>M49+N49</f>
        <v/>
      </c>
      <c r="M49" s="40" t="n">
        <v>20</v>
      </c>
      <c r="N49" s="41" t="n">
        <v>2</v>
      </c>
      <c r="O49" s="42">
        <f>P49+Q49</f>
        <v/>
      </c>
      <c r="P49" s="40" t="n">
        <v>19.586</v>
      </c>
      <c r="Q49" s="41" t="n">
        <v>17.5</v>
      </c>
      <c r="R49" s="42">
        <f>S49+T49</f>
        <v/>
      </c>
      <c r="S49" s="40" t="n">
        <v>6</v>
      </c>
      <c r="T49" s="41" t="n">
        <v>1</v>
      </c>
      <c r="U49" s="42">
        <f>V49+W49</f>
        <v/>
      </c>
      <c r="V49" s="40" t="n">
        <v>0.5</v>
      </c>
      <c r="W49" s="41" t="n">
        <v>1</v>
      </c>
      <c r="X49" s="42">
        <f>Y49+Z49</f>
        <v/>
      </c>
      <c r="Y49" s="40" t="n">
        <v>0</v>
      </c>
      <c r="Z49" s="41" t="n">
        <v>0</v>
      </c>
      <c r="AA49" s="42">
        <f>AB49+AC49</f>
        <v/>
      </c>
      <c r="AB49" s="40" t="n">
        <v>0</v>
      </c>
      <c r="AC49" s="41" t="n">
        <v>1</v>
      </c>
      <c r="AD49" s="42">
        <f>AE49+AF49</f>
        <v/>
      </c>
      <c r="AE49" s="40" t="n">
        <v>1</v>
      </c>
      <c r="AF49" s="41" t="n">
        <v>0</v>
      </c>
      <c r="AG49" s="42">
        <f>AH49+AI49</f>
        <v/>
      </c>
      <c r="AH49" s="40" t="n">
        <v>0</v>
      </c>
      <c r="AI49" s="41" t="n">
        <v>0</v>
      </c>
      <c r="AJ49" s="42">
        <f>AK49+AL49</f>
        <v/>
      </c>
      <c r="AK49" s="40" t="n">
        <v>1.25</v>
      </c>
      <c r="AL49" s="41" t="n">
        <v>1</v>
      </c>
      <c r="AM49" s="42">
        <f>AN49+AO49</f>
        <v/>
      </c>
      <c r="AN49" s="40" t="n">
        <v>0</v>
      </c>
      <c r="AO49" s="41" t="n">
        <v>0</v>
      </c>
      <c r="AP49" s="42">
        <f>AQ49+AR49</f>
        <v/>
      </c>
      <c r="AQ49" s="40" t="n">
        <v>0</v>
      </c>
      <c r="AR49" s="41" t="n">
        <v>0</v>
      </c>
      <c r="AS49" s="42">
        <f>AT49+AU49</f>
        <v/>
      </c>
      <c r="AT49" s="40" t="n">
        <v>0</v>
      </c>
      <c r="AU49" s="41" t="n">
        <v>0</v>
      </c>
      <c r="AV49" s="51">
        <f>C49+F49+I49+L49+O49+R49+U49+X49+AA49+AD49+AG49+AJ49+AM49+AP49+AS49</f>
        <v/>
      </c>
    </row>
    <row r="50">
      <c r="A50" s="38" t="n">
        <v>74</v>
      </c>
      <c r="B50" s="39" t="inlineStr">
        <is>
          <t>American Prep</t>
        </is>
      </c>
      <c r="C50" s="42">
        <f>D50+E50</f>
        <v/>
      </c>
      <c r="D50" s="23" t="n">
        <v>0</v>
      </c>
      <c r="E50" s="53" t="n">
        <v>0</v>
      </c>
      <c r="F50" s="42">
        <f>G50+H50</f>
        <v/>
      </c>
      <c r="G50" s="23" t="n">
        <v>0</v>
      </c>
      <c r="H50" s="53" t="n">
        <v>0</v>
      </c>
      <c r="I50" s="42">
        <f>J50+K50</f>
        <v/>
      </c>
      <c r="J50" s="23" t="n">
        <v>1</v>
      </c>
      <c r="K50" s="53" t="n">
        <v>0</v>
      </c>
      <c r="L50" s="42">
        <f>M50+N50</f>
        <v/>
      </c>
      <c r="M50" s="23" t="n">
        <v>12.157</v>
      </c>
      <c r="N50" s="53" t="n">
        <v>0</v>
      </c>
      <c r="O50" s="42">
        <f>P50+Q50</f>
        <v/>
      </c>
      <c r="P50" s="23" t="n">
        <v>5.4</v>
      </c>
      <c r="Q50" s="53" t="n">
        <v>3.7</v>
      </c>
      <c r="R50" s="42">
        <f>S50+T50</f>
        <v/>
      </c>
      <c r="S50" s="23" t="n">
        <v>0.761</v>
      </c>
      <c r="T50" s="53" t="n">
        <v>0</v>
      </c>
      <c r="U50" s="42">
        <f>V50+W50</f>
        <v/>
      </c>
      <c r="V50" s="23" t="n">
        <v>0</v>
      </c>
      <c r="W50" s="53" t="n">
        <v>0</v>
      </c>
      <c r="X50" s="42">
        <f>Y50+Z50</f>
        <v/>
      </c>
      <c r="Y50" s="23" t="n">
        <v>0</v>
      </c>
      <c r="Z50" s="53" t="n">
        <v>0</v>
      </c>
      <c r="AA50" s="42">
        <f>AB50+AC50</f>
        <v/>
      </c>
      <c r="AB50" s="23" t="n">
        <v>0</v>
      </c>
      <c r="AC50" s="53" t="n">
        <v>0</v>
      </c>
      <c r="AD50" s="42">
        <f>AE50+AF50</f>
        <v/>
      </c>
      <c r="AE50" s="23" t="n">
        <v>0</v>
      </c>
      <c r="AF50" s="53" t="n">
        <v>0</v>
      </c>
      <c r="AG50" s="42">
        <f>AH50+AI50</f>
        <v/>
      </c>
      <c r="AH50" s="23" t="n">
        <v>0</v>
      </c>
      <c r="AI50" s="53" t="n">
        <v>0.3</v>
      </c>
      <c r="AJ50" s="42">
        <f>AK50+AL50</f>
        <v/>
      </c>
      <c r="AK50" s="23" t="n">
        <v>1.3</v>
      </c>
      <c r="AL50" s="53" t="n">
        <v>0</v>
      </c>
      <c r="AM50" s="42">
        <f>AN50+AO50</f>
        <v/>
      </c>
      <c r="AN50" s="23" t="n">
        <v>0</v>
      </c>
      <c r="AO50" s="53" t="n">
        <v>0</v>
      </c>
      <c r="AP50" s="42">
        <f>AQ50+AR50</f>
        <v/>
      </c>
      <c r="AQ50" s="23" t="n">
        <v>0</v>
      </c>
      <c r="AR50" s="53" t="n">
        <v>0</v>
      </c>
      <c r="AS50" s="42">
        <f>AT50+AU50</f>
        <v/>
      </c>
      <c r="AT50" s="23" t="n">
        <v>0</v>
      </c>
      <c r="AU50" s="53" t="n">
        <v>0</v>
      </c>
      <c r="AV50" s="51">
        <f>C50+F50+I50+L50+O50+R50+U50+X50+AA50+AD50+AG50+AJ50+AM50+AP50+AS50</f>
        <v/>
      </c>
    </row>
    <row r="51">
      <c r="A51" s="38" t="n">
        <v>83</v>
      </c>
      <c r="B51" s="39" t="inlineStr">
        <is>
          <t>AMES</t>
        </is>
      </c>
      <c r="C51" s="42">
        <f>D51+E51</f>
        <v/>
      </c>
      <c r="D51" s="23" t="n">
        <v>0</v>
      </c>
      <c r="E51" s="53" t="n">
        <v>0</v>
      </c>
      <c r="F51" s="43">
        <f>G51+H51</f>
        <v/>
      </c>
      <c r="G51" s="23" t="n">
        <v>0</v>
      </c>
      <c r="H51" s="53" t="n">
        <v>0</v>
      </c>
      <c r="I51" s="42">
        <f>J51+K51</f>
        <v/>
      </c>
      <c r="J51" s="23" t="n">
        <v>0</v>
      </c>
      <c r="K51" s="53" t="n">
        <v>0</v>
      </c>
      <c r="L51" s="42">
        <f>M51+N51</f>
        <v/>
      </c>
      <c r="M51" s="23" t="n">
        <v>0</v>
      </c>
      <c r="N51" s="53" t="n">
        <v>0</v>
      </c>
      <c r="O51" s="42">
        <f>P51+Q51</f>
        <v/>
      </c>
      <c r="P51" s="23" t="n">
        <v>9.417999999999999</v>
      </c>
      <c r="Q51" s="53" t="n">
        <v>8</v>
      </c>
      <c r="R51" s="42">
        <f>S51+T51</f>
        <v/>
      </c>
      <c r="S51" s="23" t="n">
        <v>0.5</v>
      </c>
      <c r="T51" s="53" t="n">
        <v>0</v>
      </c>
      <c r="U51" s="42">
        <f>V51+W51</f>
        <v/>
      </c>
      <c r="V51" s="23" t="n">
        <v>1</v>
      </c>
      <c r="W51" s="53" t="n">
        <v>0</v>
      </c>
      <c r="X51" s="42">
        <f>Y51+Z51</f>
        <v/>
      </c>
      <c r="Y51" s="23" t="n">
        <v>0</v>
      </c>
      <c r="Z51" s="53" t="n">
        <v>0</v>
      </c>
      <c r="AA51" s="42">
        <f>AB51+AC51</f>
        <v/>
      </c>
      <c r="AB51" s="23" t="n">
        <v>1</v>
      </c>
      <c r="AC51" s="53" t="n">
        <v>0.67</v>
      </c>
      <c r="AD51" s="42">
        <f>AE51+AF51</f>
        <v/>
      </c>
      <c r="AE51" s="23" t="n">
        <v>0</v>
      </c>
      <c r="AF51" s="53" t="n">
        <v>0</v>
      </c>
      <c r="AG51" s="42">
        <f>AH51+AI51</f>
        <v/>
      </c>
      <c r="AH51" s="23" t="n">
        <v>0</v>
      </c>
      <c r="AI51" s="53" t="n">
        <v>0</v>
      </c>
      <c r="AJ51" s="42">
        <f>AK51+AL51</f>
        <v/>
      </c>
      <c r="AK51" s="23" t="n">
        <v>1</v>
      </c>
      <c r="AL51" s="53" t="n">
        <v>1</v>
      </c>
      <c r="AM51" s="42">
        <f>AN51+AO51</f>
        <v/>
      </c>
      <c r="AN51" s="23" t="n">
        <v>0</v>
      </c>
      <c r="AO51" s="53" t="n">
        <v>0</v>
      </c>
      <c r="AP51" s="42">
        <f>AQ51+AR51</f>
        <v/>
      </c>
      <c r="AQ51" s="23" t="n">
        <v>0</v>
      </c>
      <c r="AR51" s="53" t="n">
        <v>0</v>
      </c>
      <c r="AS51" s="42">
        <f>AT51+AU51</f>
        <v/>
      </c>
      <c r="AT51" s="23" t="n">
        <v>0</v>
      </c>
      <c r="AU51" s="53" t="n">
        <v>0</v>
      </c>
      <c r="AV51" s="51">
        <f>C51+F51+I51+L51+O51+R51+U51+X51+AA51+AD51+AG51+AJ51+AM51+AP51+AS51</f>
        <v/>
      </c>
    </row>
    <row r="52" ht="15.75" customHeight="1" s="68" thickBot="1">
      <c r="A52" s="38" t="inlineStr">
        <is>
          <t>3B</t>
        </is>
      </c>
      <c r="B52" s="39" t="inlineStr">
        <is>
          <t>BSTA</t>
        </is>
      </c>
      <c r="C52" s="44">
        <f>D52+E52</f>
        <v/>
      </c>
      <c r="D52" s="45" t="n">
        <v>0</v>
      </c>
      <c r="E52" s="29" t="n">
        <v>0</v>
      </c>
      <c r="F52" s="44">
        <f>G52+H52</f>
        <v/>
      </c>
      <c r="G52" s="45" t="n">
        <v>0</v>
      </c>
      <c r="H52" s="29" t="n">
        <v>0</v>
      </c>
      <c r="I52" s="44">
        <f>J52+K52</f>
        <v/>
      </c>
      <c r="J52" s="45" t="n">
        <v>0</v>
      </c>
      <c r="K52" s="29" t="n">
        <v>0</v>
      </c>
      <c r="L52" s="44">
        <f>M52+N52</f>
        <v/>
      </c>
      <c r="M52" s="45" t="n">
        <v>0</v>
      </c>
      <c r="N52" s="29" t="n">
        <v>0</v>
      </c>
      <c r="O52" s="44">
        <f>P52+Q52</f>
        <v/>
      </c>
      <c r="P52" s="45" t="n">
        <v>3.8</v>
      </c>
      <c r="Q52" s="29" t="n">
        <v>5.967</v>
      </c>
      <c r="R52" s="44">
        <f>S52+T52</f>
        <v/>
      </c>
      <c r="S52" s="45" t="n">
        <v>0.7</v>
      </c>
      <c r="T52" s="29" t="n">
        <v>0</v>
      </c>
      <c r="U52" s="44">
        <f>V52+W52</f>
        <v/>
      </c>
      <c r="V52" s="45" t="n">
        <v>0.5</v>
      </c>
      <c r="W52" s="29" t="n">
        <v>0.5</v>
      </c>
      <c r="X52" s="44">
        <f>Y52+Z52</f>
        <v/>
      </c>
      <c r="Y52" s="45" t="n">
        <v>0</v>
      </c>
      <c r="Z52" s="29" t="n">
        <v>0</v>
      </c>
      <c r="AA52" s="44">
        <f>AB52+AC52</f>
        <v/>
      </c>
      <c r="AB52" s="45" t="n">
        <v>0</v>
      </c>
      <c r="AC52" s="29" t="n">
        <v>0</v>
      </c>
      <c r="AD52" s="44">
        <f>AE52+AF52</f>
        <v/>
      </c>
      <c r="AE52" s="45" t="n">
        <v>0</v>
      </c>
      <c r="AF52" s="29" t="n">
        <v>0</v>
      </c>
      <c r="AG52" s="44">
        <f>AH52+AI52</f>
        <v/>
      </c>
      <c r="AH52" s="45" t="n">
        <v>0</v>
      </c>
      <c r="AI52" s="29" t="n">
        <v>1</v>
      </c>
      <c r="AJ52" s="44">
        <f>AK52+AL52</f>
        <v/>
      </c>
      <c r="AK52" s="45" t="n">
        <v>0</v>
      </c>
      <c r="AL52" s="29" t="n">
        <v>0</v>
      </c>
      <c r="AM52" s="44">
        <f>AN52+AO52</f>
        <v/>
      </c>
      <c r="AN52" s="45" t="n">
        <v>0</v>
      </c>
      <c r="AO52" s="29" t="n">
        <v>0</v>
      </c>
      <c r="AP52" s="44">
        <f>AQ52+AR52</f>
        <v/>
      </c>
      <c r="AQ52" s="45" t="n">
        <v>0</v>
      </c>
      <c r="AR52" s="29" t="n">
        <v>0</v>
      </c>
      <c r="AS52" s="44">
        <f>AT52+AU52</f>
        <v/>
      </c>
      <c r="AT52" s="45" t="n">
        <v>0</v>
      </c>
      <c r="AU52" s="29" t="n">
        <v>0</v>
      </c>
      <c r="AV52" s="66">
        <f>C52+F52+I52+L52+O52+R52+U52+X52+AA52+AD52+AG52+AJ52+AM52+AP52+AS52</f>
        <v/>
      </c>
    </row>
    <row r="53">
      <c r="A53" s="38" t="inlineStr">
        <is>
          <t>9D</t>
        </is>
      </c>
      <c r="B53" s="39" t="inlineStr">
        <is>
          <t>Canyon Rim Academy</t>
        </is>
      </c>
      <c r="C53" s="47">
        <f>D53+E53</f>
        <v/>
      </c>
      <c r="D53" s="17" t="n">
        <v>0</v>
      </c>
      <c r="E53" s="16" t="n">
        <v>0</v>
      </c>
      <c r="F53" s="47">
        <f>G53+H53</f>
        <v/>
      </c>
      <c r="G53" s="17" t="n">
        <v>0</v>
      </c>
      <c r="H53" s="16" t="n">
        <v>0</v>
      </c>
      <c r="I53" s="47">
        <f>J53+K53</f>
        <v/>
      </c>
      <c r="J53" s="17" t="n">
        <v>1.5</v>
      </c>
      <c r="K53" s="16" t="n">
        <v>0</v>
      </c>
      <c r="L53" s="47">
        <f>M53+N53</f>
        <v/>
      </c>
      <c r="M53" s="17" t="n">
        <v>15</v>
      </c>
      <c r="N53" s="16" t="n">
        <v>1</v>
      </c>
      <c r="O53" s="47">
        <f>P53+Q53</f>
        <v/>
      </c>
      <c r="P53" s="17" t="n">
        <v>1</v>
      </c>
      <c r="Q53" s="16" t="n">
        <v>0</v>
      </c>
      <c r="R53" s="47">
        <f>S53+T53</f>
        <v/>
      </c>
      <c r="S53" s="17" t="n">
        <v>1</v>
      </c>
      <c r="T53" s="16" t="n">
        <v>0</v>
      </c>
      <c r="U53" s="47">
        <f>V53+W53</f>
        <v/>
      </c>
      <c r="V53" s="17" t="n">
        <v>0</v>
      </c>
      <c r="W53" s="16" t="n">
        <v>0</v>
      </c>
      <c r="X53" s="47">
        <f>Y53+Z53</f>
        <v/>
      </c>
      <c r="Y53" s="17" t="n">
        <v>0</v>
      </c>
      <c r="Z53" s="16" t="n">
        <v>0</v>
      </c>
      <c r="AA53" s="47">
        <f>AB53+AC53</f>
        <v/>
      </c>
      <c r="AB53" s="17" t="n">
        <v>0</v>
      </c>
      <c r="AC53" s="16" t="n">
        <v>0</v>
      </c>
      <c r="AD53" s="47">
        <f>AE53+AF53</f>
        <v/>
      </c>
      <c r="AE53" s="17" t="n">
        <v>0</v>
      </c>
      <c r="AF53" s="16" t="n">
        <v>0</v>
      </c>
      <c r="AG53" s="47">
        <f>AH53+AI53</f>
        <v/>
      </c>
      <c r="AH53" s="17" t="n">
        <v>0</v>
      </c>
      <c r="AI53" s="16" t="n">
        <v>0</v>
      </c>
      <c r="AJ53" s="47">
        <f>AK53+AL53</f>
        <v/>
      </c>
      <c r="AK53" s="17" t="n">
        <v>1</v>
      </c>
      <c r="AL53" s="16" t="n">
        <v>0</v>
      </c>
      <c r="AM53" s="47">
        <f>AN53+AO53</f>
        <v/>
      </c>
      <c r="AN53" s="17" t="n">
        <v>0</v>
      </c>
      <c r="AO53" s="16" t="n">
        <v>0</v>
      </c>
      <c r="AP53" s="47">
        <f>AQ53+AR53</f>
        <v/>
      </c>
      <c r="AQ53" s="17" t="n">
        <v>0</v>
      </c>
      <c r="AR53" s="16" t="n">
        <v>0</v>
      </c>
      <c r="AS53" s="47">
        <f>AT53+AU53</f>
        <v/>
      </c>
      <c r="AT53" s="17" t="n">
        <v>0</v>
      </c>
      <c r="AU53" s="16" t="n">
        <v>0</v>
      </c>
      <c r="AV53" s="18">
        <f>C53+F53+I53+L53+O53+R53+U53+X53+AA53+AD53+AG53+AJ53+AM53+AP53+AS53</f>
        <v/>
      </c>
    </row>
    <row r="54">
      <c r="A54" s="38" t="n">
        <v>84</v>
      </c>
      <c r="B54" s="39" t="inlineStr">
        <is>
          <t>CBA Center</t>
        </is>
      </c>
      <c r="C54" s="42">
        <f>D54+E54</f>
        <v/>
      </c>
      <c r="D54" s="23" t="n">
        <v>0</v>
      </c>
      <c r="E54" s="53" t="n">
        <v>0</v>
      </c>
      <c r="F54" s="42">
        <f>G54+H54</f>
        <v/>
      </c>
      <c r="G54" s="23" t="n">
        <v>0</v>
      </c>
      <c r="H54" s="53" t="n">
        <v>0</v>
      </c>
      <c r="I54" s="42">
        <f>J54+K54</f>
        <v/>
      </c>
      <c r="J54" s="23" t="n">
        <v>0</v>
      </c>
      <c r="K54" s="53" t="n">
        <v>0</v>
      </c>
      <c r="L54" s="42">
        <f>M54+N54</f>
        <v/>
      </c>
      <c r="M54" s="23" t="n">
        <v>0</v>
      </c>
      <c r="N54" s="53" t="n">
        <v>0</v>
      </c>
      <c r="O54" s="42">
        <f>P54+Q54</f>
        <v/>
      </c>
      <c r="P54" s="23" t="n">
        <v>1.83</v>
      </c>
      <c r="Q54" s="53" t="n">
        <v>0.5</v>
      </c>
      <c r="R54" s="42">
        <f>S54+T54</f>
        <v/>
      </c>
      <c r="S54" s="23" t="n">
        <v>0.17</v>
      </c>
      <c r="T54" s="53" t="n">
        <v>0</v>
      </c>
      <c r="U54" s="42">
        <f>V54+W54</f>
        <v/>
      </c>
      <c r="V54" s="23" t="n">
        <v>0</v>
      </c>
      <c r="W54" s="53" t="n">
        <v>0</v>
      </c>
      <c r="X54" s="42">
        <f>Y54+Z54</f>
        <v/>
      </c>
      <c r="Y54" s="23" t="n">
        <v>0</v>
      </c>
      <c r="Z54" s="53" t="n">
        <v>0</v>
      </c>
      <c r="AA54" s="42">
        <f>AB54+AC54</f>
        <v/>
      </c>
      <c r="AB54" s="23" t="n">
        <v>0</v>
      </c>
      <c r="AC54" s="53" t="n">
        <v>0</v>
      </c>
      <c r="AD54" s="42">
        <f>AE54+AF54</f>
        <v/>
      </c>
      <c r="AE54" s="23" t="n">
        <v>0</v>
      </c>
      <c r="AF54" s="53" t="n">
        <v>0</v>
      </c>
      <c r="AG54" s="42">
        <f>AH54+AI54</f>
        <v/>
      </c>
      <c r="AH54" s="23" t="n">
        <v>0</v>
      </c>
      <c r="AI54" s="53" t="n">
        <v>0</v>
      </c>
      <c r="AJ54" s="42">
        <f>AK54+AL54</f>
        <v/>
      </c>
      <c r="AK54" s="23" t="n">
        <v>0</v>
      </c>
      <c r="AL54" s="53" t="n">
        <v>0.5</v>
      </c>
      <c r="AM54" s="42">
        <f>AN54+AO54</f>
        <v/>
      </c>
      <c r="AN54" s="23" t="n">
        <v>0</v>
      </c>
      <c r="AO54" s="53" t="n">
        <v>0</v>
      </c>
      <c r="AP54" s="42">
        <f>AQ54+AR54</f>
        <v/>
      </c>
      <c r="AQ54" s="23" t="n">
        <v>0</v>
      </c>
      <c r="AR54" s="53" t="n">
        <v>0</v>
      </c>
      <c r="AS54" s="42">
        <f>AT54+AU54</f>
        <v/>
      </c>
      <c r="AT54" s="23" t="n">
        <v>0</v>
      </c>
      <c r="AU54" s="53" t="n">
        <v>0</v>
      </c>
      <c r="AV54" s="51">
        <f>C54+F54+I54+L54+O54+R54+U54+X54+AA54+AD54+AG54+AJ54+AM54+AP54+AS54</f>
        <v/>
      </c>
    </row>
    <row r="55">
      <c r="A55" s="38" t="inlineStr">
        <is>
          <t>2D</t>
        </is>
      </c>
      <c r="B55" s="39" t="inlineStr">
        <is>
          <t>[Person_9]</t>
        </is>
      </c>
      <c r="C55" s="42">
        <f>D55+E55</f>
        <v/>
      </c>
      <c r="D55" s="23" t="n">
        <v>0</v>
      </c>
      <c r="E55" s="53" t="n">
        <v>0</v>
      </c>
      <c r="F55" s="42">
        <f>G55+H55</f>
        <v/>
      </c>
      <c r="G55" s="23" t="n">
        <v>0</v>
      </c>
      <c r="H55" s="53" t="n">
        <v>0</v>
      </c>
      <c r="I55" s="42">
        <f>J55+K55</f>
        <v/>
      </c>
      <c r="J55" s="23" t="n">
        <v>1</v>
      </c>
      <c r="K55" s="53" t="n">
        <v>1</v>
      </c>
      <c r="L55" s="42">
        <f>M55+N55</f>
        <v/>
      </c>
      <c r="M55" s="23" t="n">
        <v>17.2</v>
      </c>
      <c r="N55" s="53" t="n">
        <v>2</v>
      </c>
      <c r="O55" s="42">
        <f>P55+Q55</f>
        <v/>
      </c>
      <c r="P55" s="23" t="n">
        <v>7.04</v>
      </c>
      <c r="Q55" s="53" t="n">
        <v>3</v>
      </c>
      <c r="R55" s="42">
        <f>S55+T55</f>
        <v/>
      </c>
      <c r="S55" s="23" t="n">
        <v>1.54</v>
      </c>
      <c r="T55" s="53" t="n">
        <v>0</v>
      </c>
      <c r="U55" s="42">
        <f>V55+W55</f>
        <v/>
      </c>
      <c r="V55" s="23" t="n">
        <v>1.112</v>
      </c>
      <c r="W55" s="53" t="n">
        <v>0</v>
      </c>
      <c r="X55" s="42">
        <f>Y55+Z55</f>
        <v/>
      </c>
      <c r="Y55" s="23" t="n">
        <v>0</v>
      </c>
      <c r="Z55" s="53" t="n">
        <v>0</v>
      </c>
      <c r="AA55" s="42">
        <f>AB55+AC55</f>
        <v/>
      </c>
      <c r="AB55" s="23" t="n">
        <v>0</v>
      </c>
      <c r="AC55" s="53" t="n">
        <v>0</v>
      </c>
      <c r="AD55" s="42">
        <f>AE55+AF55</f>
        <v/>
      </c>
      <c r="AE55" s="23" t="n">
        <v>0</v>
      </c>
      <c r="AF55" s="53" t="n">
        <v>0</v>
      </c>
      <c r="AG55" s="42">
        <f>AH55+AI55</f>
        <v/>
      </c>
      <c r="AH55" s="23" t="n">
        <v>0</v>
      </c>
      <c r="AI55" s="53" t="n">
        <v>0</v>
      </c>
      <c r="AJ55" s="42">
        <f>AK55+AL55</f>
        <v/>
      </c>
      <c r="AK55" s="23" t="n">
        <v>1.111</v>
      </c>
      <c r="AL55" s="53" t="n">
        <v>0</v>
      </c>
      <c r="AM55" s="42">
        <f>AN55+AO55</f>
        <v/>
      </c>
      <c r="AN55" s="23" t="n">
        <v>0</v>
      </c>
      <c r="AO55" s="53" t="n">
        <v>0</v>
      </c>
      <c r="AP55" s="42">
        <f>AQ55+AR55</f>
        <v/>
      </c>
      <c r="AQ55" s="23" t="n">
        <v>0</v>
      </c>
      <c r="AR55" s="53" t="n">
        <v>0</v>
      </c>
      <c r="AS55" s="42">
        <f>AT55+AU55</f>
        <v/>
      </c>
      <c r="AT55" s="23" t="n">
        <v>0</v>
      </c>
      <c r="AU55" s="53" t="n">
        <v>0</v>
      </c>
      <c r="AV55" s="51">
        <f>C55+F55+I55+L55+O55+R55+U55+X55+AA55+AD55+AG55+AJ55+AM55+AP55+AS55</f>
        <v/>
      </c>
    </row>
    <row r="56">
      <c r="A56" s="38" t="n">
        <v>87</v>
      </c>
      <c r="B56" s="39" t="inlineStr">
        <is>
          <t>City Academy</t>
        </is>
      </c>
      <c r="C56" s="42">
        <f>D56+E56</f>
        <v/>
      </c>
      <c r="D56" s="23" t="n">
        <v>0</v>
      </c>
      <c r="E56" s="53" t="n">
        <v>0</v>
      </c>
      <c r="F56" s="42">
        <f>G56+H56</f>
        <v/>
      </c>
      <c r="G56" s="23" t="n">
        <v>0</v>
      </c>
      <c r="H56" s="53" t="n">
        <v>0</v>
      </c>
      <c r="I56" s="42">
        <f>J56+K56</f>
        <v/>
      </c>
      <c r="J56" s="23" t="n">
        <v>0</v>
      </c>
      <c r="K56" s="53" t="n">
        <v>0</v>
      </c>
      <c r="L56" s="42">
        <f>M56+N56</f>
        <v/>
      </c>
      <c r="M56" s="23" t="n">
        <v>0</v>
      </c>
      <c r="N56" s="53" t="n">
        <v>0</v>
      </c>
      <c r="O56" s="42">
        <f>P56+Q56</f>
        <v/>
      </c>
      <c r="P56" s="23" t="n">
        <v>7.092</v>
      </c>
      <c r="Q56" s="53" t="n">
        <v>5.116</v>
      </c>
      <c r="R56" s="42">
        <f>S56+T56</f>
        <v/>
      </c>
      <c r="S56" s="23" t="n">
        <v>0</v>
      </c>
      <c r="T56" s="53" t="n">
        <v>0</v>
      </c>
      <c r="U56" s="42">
        <f>V56+W56</f>
        <v/>
      </c>
      <c r="V56" s="23" t="n">
        <v>0.72</v>
      </c>
      <c r="W56" s="53" t="n">
        <v>1.111</v>
      </c>
      <c r="X56" s="42">
        <f>Y56+Z56</f>
        <v/>
      </c>
      <c r="Y56" s="23" t="n">
        <v>0</v>
      </c>
      <c r="Z56" s="53" t="n">
        <v>0</v>
      </c>
      <c r="AA56" s="42">
        <f>AB56+AC56</f>
        <v/>
      </c>
      <c r="AB56" s="23" t="n">
        <v>0</v>
      </c>
      <c r="AC56" s="53" t="n">
        <v>1</v>
      </c>
      <c r="AD56" s="42">
        <f>AE56+AF56</f>
        <v/>
      </c>
      <c r="AE56" s="23" t="n">
        <v>0</v>
      </c>
      <c r="AF56" s="53" t="n">
        <v>0</v>
      </c>
      <c r="AG56" s="42">
        <f>AH56+AI56</f>
        <v/>
      </c>
      <c r="AH56" s="23" t="n">
        <v>0</v>
      </c>
      <c r="AI56" s="53" t="n">
        <v>0</v>
      </c>
      <c r="AJ56" s="42">
        <f>AK56+AL56</f>
        <v/>
      </c>
      <c r="AK56" s="23" t="n">
        <v>0.8100000000000001</v>
      </c>
      <c r="AL56" s="53" t="n">
        <v>0</v>
      </c>
      <c r="AM56" s="42">
        <f>AN56+AO56</f>
        <v/>
      </c>
      <c r="AN56" s="23" t="n">
        <v>0</v>
      </c>
      <c r="AO56" s="53" t="n">
        <v>0</v>
      </c>
      <c r="AP56" s="42">
        <f>AQ56+AR56</f>
        <v/>
      </c>
      <c r="AQ56" s="23" t="n">
        <v>0</v>
      </c>
      <c r="AR56" s="53" t="n">
        <v>0</v>
      </c>
      <c r="AS56" s="42">
        <f>AT56+AU56</f>
        <v/>
      </c>
      <c r="AT56" s="23" t="n">
        <v>0</v>
      </c>
      <c r="AU56" s="53" t="n">
        <v>0</v>
      </c>
      <c r="AV56" s="51">
        <f>C56+F56+I56+L56+O56+R56+U56+X56+AA56+AD56+AG56+AJ56+AM56+AP56+AS56</f>
        <v/>
      </c>
    </row>
    <row r="57" ht="15.75" customHeight="1" s="68" thickBot="1">
      <c r="A57" s="38" t="inlineStr">
        <is>
          <t>3E</t>
        </is>
      </c>
      <c r="B57" s="39" t="inlineStr">
        <is>
          <t>CS Lewis Academy</t>
        </is>
      </c>
      <c r="C57" s="44">
        <f>D57+E57</f>
        <v/>
      </c>
      <c r="D57" s="45" t="n">
        <v>0</v>
      </c>
      <c r="E57" s="29" t="n">
        <v>0</v>
      </c>
      <c r="F57" s="46">
        <f>G57+H57</f>
        <v/>
      </c>
      <c r="G57" s="45" t="n">
        <v>0</v>
      </c>
      <c r="H57" s="29" t="n">
        <v>0</v>
      </c>
      <c r="I57" s="44">
        <f>J57+K57</f>
        <v/>
      </c>
      <c r="J57" s="45" t="n">
        <v>3</v>
      </c>
      <c r="K57" s="29" t="n">
        <v>0</v>
      </c>
      <c r="L57" s="44">
        <f>M57+N57</f>
        <v/>
      </c>
      <c r="M57" s="45" t="n">
        <v>6.75</v>
      </c>
      <c r="N57" s="29" t="n">
        <v>2</v>
      </c>
      <c r="O57" s="44">
        <f>P57+Q57</f>
        <v/>
      </c>
      <c r="P57" s="45" t="n">
        <v>0</v>
      </c>
      <c r="Q57" s="29" t="n">
        <v>0</v>
      </c>
      <c r="R57" s="44">
        <f>S57+T57</f>
        <v/>
      </c>
      <c r="S57" s="45" t="n">
        <v>1</v>
      </c>
      <c r="T57" s="29" t="n">
        <v>0</v>
      </c>
      <c r="U57" s="44">
        <f>V57+W57</f>
        <v/>
      </c>
      <c r="V57" s="45" t="n">
        <v>0.25</v>
      </c>
      <c r="W57" s="29" t="n">
        <v>0</v>
      </c>
      <c r="X57" s="44">
        <f>Y57+Z57</f>
        <v/>
      </c>
      <c r="Y57" s="45" t="n">
        <v>0</v>
      </c>
      <c r="Z57" s="29" t="n">
        <v>0</v>
      </c>
      <c r="AA57" s="44">
        <f>AB57+AC57</f>
        <v/>
      </c>
      <c r="AB57" s="45" t="n">
        <v>0</v>
      </c>
      <c r="AC57" s="29" t="n">
        <v>0</v>
      </c>
      <c r="AD57" s="44">
        <f>AE57+AF57</f>
        <v/>
      </c>
      <c r="AE57" s="45" t="n">
        <v>0</v>
      </c>
      <c r="AF57" s="29" t="n">
        <v>0</v>
      </c>
      <c r="AG57" s="44">
        <f>AH57+AI57</f>
        <v/>
      </c>
      <c r="AH57" s="45" t="n">
        <v>0</v>
      </c>
      <c r="AI57" s="29" t="n">
        <v>0</v>
      </c>
      <c r="AJ57" s="44">
        <f>AK57+AL57</f>
        <v/>
      </c>
      <c r="AK57" s="45" t="n">
        <v>0</v>
      </c>
      <c r="AL57" s="29" t="n">
        <v>1</v>
      </c>
      <c r="AM57" s="44">
        <f>AN57+AO57</f>
        <v/>
      </c>
      <c r="AN57" s="45" t="n">
        <v>0</v>
      </c>
      <c r="AO57" s="29" t="n">
        <v>0</v>
      </c>
      <c r="AP57" s="44">
        <f>AQ57+AR57</f>
        <v/>
      </c>
      <c r="AQ57" s="45" t="n">
        <v>0</v>
      </c>
      <c r="AR57" s="29" t="n">
        <v>0</v>
      </c>
      <c r="AS57" s="44">
        <f>AT57+AU57</f>
        <v/>
      </c>
      <c r="AT57" s="45" t="n">
        <v>0</v>
      </c>
      <c r="AU57" s="29" t="n">
        <v>0</v>
      </c>
      <c r="AV57" s="66">
        <f>C57+F57+I57+L57+O57+R57+U57+X57+AA57+AD57+AG57+AJ57+AM57+AP57+AS57</f>
        <v/>
      </c>
    </row>
    <row r="58">
      <c r="A58" s="38" t="inlineStr">
        <is>
          <t>A3</t>
        </is>
      </c>
      <c r="B58" s="39" t="inlineStr">
        <is>
          <t>DaVinci</t>
        </is>
      </c>
      <c r="C58" s="47">
        <f>D58+E58</f>
        <v/>
      </c>
      <c r="D58" s="48" t="n">
        <v>0</v>
      </c>
      <c r="E58" s="49" t="n">
        <v>0</v>
      </c>
      <c r="F58" s="47">
        <f>G58+H58</f>
        <v/>
      </c>
      <c r="G58" s="48" t="n">
        <v>0</v>
      </c>
      <c r="H58" s="49" t="n">
        <v>0</v>
      </c>
      <c r="I58" s="47">
        <f>J58+K58</f>
        <v/>
      </c>
      <c r="J58" s="48" t="n">
        <v>0</v>
      </c>
      <c r="K58" s="49" t="n">
        <v>0</v>
      </c>
      <c r="L58" s="47">
        <f>M58+N58</f>
        <v/>
      </c>
      <c r="M58" s="48" t="n">
        <v>0</v>
      </c>
      <c r="N58" s="49" t="n">
        <v>0</v>
      </c>
      <c r="O58" s="47">
        <f>P58+Q58</f>
        <v/>
      </c>
      <c r="P58" s="48" t="n">
        <v>8.17</v>
      </c>
      <c r="Q58" s="49" t="n">
        <v>4.66</v>
      </c>
      <c r="R58" s="47">
        <f>S58+T58</f>
        <v/>
      </c>
      <c r="S58" s="48" t="n">
        <v>1</v>
      </c>
      <c r="T58" s="49" t="n">
        <v>1</v>
      </c>
      <c r="U58" s="47">
        <f>V58+W58</f>
        <v/>
      </c>
      <c r="V58" s="48" t="n">
        <v>0</v>
      </c>
      <c r="W58" s="49" t="n">
        <v>0</v>
      </c>
      <c r="X58" s="47">
        <f>Y58+Z58</f>
        <v/>
      </c>
      <c r="Y58" s="48" t="n">
        <v>0</v>
      </c>
      <c r="Z58" s="49" t="n">
        <v>0</v>
      </c>
      <c r="AA58" s="47">
        <f>AB58+AC58</f>
        <v/>
      </c>
      <c r="AB58" s="48" t="n">
        <v>0</v>
      </c>
      <c r="AC58" s="49" t="n">
        <v>1</v>
      </c>
      <c r="AD58" s="47">
        <f>AE58+AF58</f>
        <v/>
      </c>
      <c r="AE58" s="48" t="n">
        <v>0</v>
      </c>
      <c r="AF58" s="49" t="n">
        <v>0</v>
      </c>
      <c r="AG58" s="47">
        <f>AH58+AI58</f>
        <v/>
      </c>
      <c r="AH58" s="48" t="n">
        <v>0</v>
      </c>
      <c r="AI58" s="49" t="n">
        <v>0</v>
      </c>
      <c r="AJ58" s="47">
        <f>AK58+AL58</f>
        <v/>
      </c>
      <c r="AK58" s="48" t="n">
        <v>0.83</v>
      </c>
      <c r="AL58" s="49" t="n">
        <v>0</v>
      </c>
      <c r="AM58" s="47">
        <f>AN58+AO58</f>
        <v/>
      </c>
      <c r="AN58" s="48" t="n">
        <v>0</v>
      </c>
      <c r="AO58" s="49" t="n">
        <v>0</v>
      </c>
      <c r="AP58" s="47">
        <f>AQ58+AR58</f>
        <v/>
      </c>
      <c r="AQ58" s="48" t="n">
        <v>0</v>
      </c>
      <c r="AR58" s="49" t="n">
        <v>0</v>
      </c>
      <c r="AS58" s="47">
        <f>AT58+AU58</f>
        <v/>
      </c>
      <c r="AT58" s="48" t="n">
        <v>0</v>
      </c>
      <c r="AU58" s="49" t="n">
        <v>0</v>
      </c>
      <c r="AV58" s="18">
        <f>C58+F58+I58+L58+O58+R58+U58+X58+AA58+AD58+AG58+AJ58+AM58+AP58+AS58</f>
        <v/>
      </c>
    </row>
    <row r="59">
      <c r="A59" s="38" t="inlineStr">
        <is>
          <t>4E</t>
        </is>
      </c>
      <c r="B59" s="39" t="inlineStr">
        <is>
          <t>Dual Immersion Academy</t>
        </is>
      </c>
      <c r="C59" s="42">
        <f>D59+E59</f>
        <v/>
      </c>
      <c r="D59" s="23" t="n">
        <v>0</v>
      </c>
      <c r="E59" s="53" t="n">
        <v>0</v>
      </c>
      <c r="F59" s="43">
        <f>G59+H59</f>
        <v/>
      </c>
      <c r="G59" s="23" t="n">
        <v>0</v>
      </c>
      <c r="H59" s="53" t="n">
        <v>0</v>
      </c>
      <c r="I59" s="42">
        <f>J59+K59</f>
        <v/>
      </c>
      <c r="J59" s="23" t="n">
        <v>4</v>
      </c>
      <c r="K59" s="53" t="n">
        <v>0</v>
      </c>
      <c r="L59" s="42">
        <f>M59+N59</f>
        <v/>
      </c>
      <c r="M59" s="23" t="n">
        <v>8</v>
      </c>
      <c r="N59" s="53" t="n">
        <v>2</v>
      </c>
      <c r="O59" s="42">
        <f>P59+Q59</f>
        <v/>
      </c>
      <c r="P59" s="23" t="n">
        <v>0</v>
      </c>
      <c r="Q59" s="53" t="n">
        <v>0</v>
      </c>
      <c r="R59" s="42">
        <f>S59+T59</f>
        <v/>
      </c>
      <c r="S59" s="23" t="n">
        <v>1</v>
      </c>
      <c r="T59" s="53" t="n">
        <v>0</v>
      </c>
      <c r="U59" s="42">
        <f>V59+W59</f>
        <v/>
      </c>
      <c r="V59" s="23" t="n">
        <v>0</v>
      </c>
      <c r="W59" s="53" t="n">
        <v>0</v>
      </c>
      <c r="X59" s="42">
        <f>Y59+Z59</f>
        <v/>
      </c>
      <c r="Y59" s="23" t="n">
        <v>0</v>
      </c>
      <c r="Z59" s="53" t="n">
        <v>0</v>
      </c>
      <c r="AA59" s="42">
        <f>AB59+AC59</f>
        <v/>
      </c>
      <c r="AB59" s="23" t="n">
        <v>0</v>
      </c>
      <c r="AC59" s="53" t="n">
        <v>0</v>
      </c>
      <c r="AD59" s="42">
        <f>AE59+AF59</f>
        <v/>
      </c>
      <c r="AE59" s="23" t="n">
        <v>0</v>
      </c>
      <c r="AF59" s="53" t="n">
        <v>0</v>
      </c>
      <c r="AG59" s="42">
        <f>AH59+AI59</f>
        <v/>
      </c>
      <c r="AH59" s="23" t="n">
        <v>0</v>
      </c>
      <c r="AI59" s="53" t="n">
        <v>0</v>
      </c>
      <c r="AJ59" s="42">
        <f>AK59+AL59</f>
        <v/>
      </c>
      <c r="AK59" s="23" t="n">
        <v>0</v>
      </c>
      <c r="AL59" s="53" t="n">
        <v>0</v>
      </c>
      <c r="AM59" s="42">
        <f>AN59+AO59</f>
        <v/>
      </c>
      <c r="AN59" s="23" t="n">
        <v>0</v>
      </c>
      <c r="AO59" s="53" t="n">
        <v>0</v>
      </c>
      <c r="AP59" s="42">
        <f>AQ59+AR59</f>
        <v/>
      </c>
      <c r="AQ59" s="23" t="n">
        <v>0</v>
      </c>
      <c r="AR59" s="53" t="n">
        <v>0</v>
      </c>
      <c r="AS59" s="42">
        <f>AT59+AU59</f>
        <v/>
      </c>
      <c r="AT59" s="23" t="n">
        <v>0</v>
      </c>
      <c r="AU59" s="53" t="n">
        <v>0</v>
      </c>
      <c r="AV59" s="51">
        <f>C59+F59+I59+L59+O59+R59+U59+X59+AA59+AD59+AG59+AJ59+AM59+AP59+AS59</f>
        <v/>
      </c>
    </row>
    <row r="60">
      <c r="A60" s="38" t="inlineStr">
        <is>
          <t>A8</t>
        </is>
      </c>
      <c r="B60" s="39" t="inlineStr">
        <is>
          <t>East Hollywood</t>
        </is>
      </c>
      <c r="C60" s="42">
        <f>D60+E60</f>
        <v/>
      </c>
      <c r="D60" s="23" t="n">
        <v>0</v>
      </c>
      <c r="E60" s="53" t="n">
        <v>0</v>
      </c>
      <c r="F60" s="43">
        <f>G60+H60</f>
        <v/>
      </c>
      <c r="G60" s="23" t="n">
        <v>0</v>
      </c>
      <c r="H60" s="53" t="n">
        <v>0</v>
      </c>
      <c r="I60" s="42">
        <f>J60+K60</f>
        <v/>
      </c>
      <c r="J60" s="23" t="n">
        <v>0</v>
      </c>
      <c r="K60" s="53" t="n">
        <v>0</v>
      </c>
      <c r="L60" s="42">
        <f>M60+N60</f>
        <v/>
      </c>
      <c r="M60" s="23" t="n">
        <v>0</v>
      </c>
      <c r="N60" s="53" t="n">
        <v>0</v>
      </c>
      <c r="O60" s="42">
        <f>P60+Q60</f>
        <v/>
      </c>
      <c r="P60" s="23" t="n">
        <v>6.15</v>
      </c>
      <c r="Q60" s="53" t="n">
        <v>11.956</v>
      </c>
      <c r="R60" s="42">
        <f>S60+T60</f>
        <v/>
      </c>
      <c r="S60" s="23" t="n">
        <v>0</v>
      </c>
      <c r="T60" s="53" t="n">
        <v>0</v>
      </c>
      <c r="U60" s="42">
        <f>V60+W60</f>
        <v/>
      </c>
      <c r="V60" s="23" t="n">
        <v>0</v>
      </c>
      <c r="W60" s="53" t="n">
        <v>0</v>
      </c>
      <c r="X60" s="42">
        <f>Y60+Z60</f>
        <v/>
      </c>
      <c r="Y60" s="23" t="n">
        <v>0</v>
      </c>
      <c r="Z60" s="53" t="n">
        <v>0</v>
      </c>
      <c r="AA60" s="42">
        <f>AB60+AC60</f>
        <v/>
      </c>
      <c r="AB60" s="23" t="n">
        <v>1</v>
      </c>
      <c r="AC60" s="53" t="n">
        <v>0</v>
      </c>
      <c r="AD60" s="42">
        <f>AE60+AF60</f>
        <v/>
      </c>
      <c r="AE60" s="23" t="n">
        <v>0.6</v>
      </c>
      <c r="AF60" s="53" t="n">
        <v>0.13</v>
      </c>
      <c r="AG60" s="42">
        <f>AH60+AI60</f>
        <v/>
      </c>
      <c r="AH60" s="23" t="n">
        <v>0</v>
      </c>
      <c r="AI60" s="53" t="n">
        <v>0</v>
      </c>
      <c r="AJ60" s="42">
        <f>AK60+AL60</f>
        <v/>
      </c>
      <c r="AK60" s="23" t="n">
        <v>0</v>
      </c>
      <c r="AL60" s="53" t="n">
        <v>1.136</v>
      </c>
      <c r="AM60" s="42">
        <f>AN60+AO60</f>
        <v/>
      </c>
      <c r="AN60" s="23" t="n">
        <v>0</v>
      </c>
      <c r="AO60" s="53" t="n">
        <v>0</v>
      </c>
      <c r="AP60" s="42">
        <f>AQ60+AR60</f>
        <v/>
      </c>
      <c r="AQ60" s="23" t="n">
        <v>0</v>
      </c>
      <c r="AR60" s="53" t="n">
        <v>0</v>
      </c>
      <c r="AS60" s="42">
        <f>AT60+AU60</f>
        <v/>
      </c>
      <c r="AT60" s="23" t="n">
        <v>0</v>
      </c>
      <c r="AU60" s="53" t="n">
        <v>0</v>
      </c>
      <c r="AV60" s="51">
        <f>C60+F60+I60+L60+O60+R60+U60+X60+AA60+AD60+AG60+AJ60+AM60+AP60+AS60</f>
        <v/>
      </c>
    </row>
    <row r="61">
      <c r="A61" s="38" t="inlineStr">
        <is>
          <t>5E</t>
        </is>
      </c>
      <c r="B61" s="39" t="inlineStr">
        <is>
          <t>[Person_10]</t>
        </is>
      </c>
      <c r="C61" s="42">
        <f>D61+E61</f>
        <v/>
      </c>
      <c r="D61" s="23" t="n">
        <v>0</v>
      </c>
      <c r="E61" s="53" t="n">
        <v>0</v>
      </c>
      <c r="F61" s="42">
        <f>G61+H61</f>
        <v/>
      </c>
      <c r="G61" s="23" t="n">
        <v>0</v>
      </c>
      <c r="H61" s="53" t="n">
        <v>0</v>
      </c>
      <c r="I61" s="42">
        <f>J61+K61</f>
        <v/>
      </c>
      <c r="J61" s="23" t="n">
        <v>1.079</v>
      </c>
      <c r="K61" s="53" t="n">
        <v>0</v>
      </c>
      <c r="L61" s="42">
        <f>M61+N61</f>
        <v/>
      </c>
      <c r="M61" s="23" t="n">
        <v>12.426</v>
      </c>
      <c r="N61" s="53" t="n">
        <v>1.072</v>
      </c>
      <c r="O61" s="42">
        <f>P61+Q61</f>
        <v/>
      </c>
      <c r="P61" s="23" t="n">
        <v>1.072</v>
      </c>
      <c r="Q61" s="53" t="n">
        <v>0</v>
      </c>
      <c r="R61" s="42">
        <f>S61+T61</f>
        <v/>
      </c>
      <c r="S61" s="23" t="n">
        <v>1</v>
      </c>
      <c r="T61" s="53" t="n">
        <v>0</v>
      </c>
      <c r="U61" s="42">
        <f>V61+W61</f>
        <v/>
      </c>
      <c r="V61" s="23" t="n">
        <v>0</v>
      </c>
      <c r="W61" s="53" t="n">
        <v>0</v>
      </c>
      <c r="X61" s="42">
        <f>Y61+Z61</f>
        <v/>
      </c>
      <c r="Y61" s="23" t="n">
        <v>0</v>
      </c>
      <c r="Z61" s="53" t="n">
        <v>0</v>
      </c>
      <c r="AA61" s="42">
        <f>AB61+AC61</f>
        <v/>
      </c>
      <c r="AB61" s="23" t="n">
        <v>0</v>
      </c>
      <c r="AC61" s="53" t="n">
        <v>0</v>
      </c>
      <c r="AD61" s="42">
        <f>AE61+AF61</f>
        <v/>
      </c>
      <c r="AE61" s="23" t="n">
        <v>1.3</v>
      </c>
      <c r="AF61" s="53" t="n">
        <v>1.3</v>
      </c>
      <c r="AG61" s="42">
        <f>AH61+AI61</f>
        <v/>
      </c>
      <c r="AH61" s="23" t="n">
        <v>0</v>
      </c>
      <c r="AI61" s="53" t="n">
        <v>0</v>
      </c>
      <c r="AJ61" s="42">
        <f>AK61+AL61</f>
        <v/>
      </c>
      <c r="AK61" s="23" t="n">
        <v>0</v>
      </c>
      <c r="AL61" s="53" t="n">
        <v>1</v>
      </c>
      <c r="AM61" s="42">
        <f>AN61+AO61</f>
        <v/>
      </c>
      <c r="AN61" s="23" t="n">
        <v>0.536</v>
      </c>
      <c r="AO61" s="53" t="n">
        <v>0</v>
      </c>
      <c r="AP61" s="42">
        <f>AQ61+AR61</f>
        <v/>
      </c>
      <c r="AQ61" s="23" t="n">
        <v>0</v>
      </c>
      <c r="AR61" s="53" t="n">
        <v>0</v>
      </c>
      <c r="AS61" s="42">
        <f>AT61+AU61</f>
        <v/>
      </c>
      <c r="AT61" s="23" t="n">
        <v>0</v>
      </c>
      <c r="AU61" s="53" t="n">
        <v>0</v>
      </c>
      <c r="AV61" s="51">
        <f>C61+F61+I61+L61+O61+R61+U61+X61+AA61+AD61+AG61+AJ61+AM61+AP61+AS61</f>
        <v/>
      </c>
    </row>
    <row r="62" ht="15.75" customHeight="1" s="68" thickBot="1">
      <c r="A62" s="38" t="inlineStr">
        <is>
          <t>3C</t>
        </is>
      </c>
      <c r="B62" s="39" t="inlineStr">
        <is>
          <t>Entheos</t>
        </is>
      </c>
      <c r="C62" s="44">
        <f>D62+E62</f>
        <v/>
      </c>
      <c r="D62" s="45" t="n">
        <v>0</v>
      </c>
      <c r="E62" s="29" t="n">
        <v>0</v>
      </c>
      <c r="F62" s="46">
        <f>G62+H62</f>
        <v/>
      </c>
      <c r="G62" s="45" t="n">
        <v>0</v>
      </c>
      <c r="H62" s="29" t="n">
        <v>0</v>
      </c>
      <c r="I62" s="44">
        <f>J62+K62</f>
        <v/>
      </c>
      <c r="J62" s="45" t="n">
        <v>2</v>
      </c>
      <c r="K62" s="29" t="n">
        <v>0</v>
      </c>
      <c r="L62" s="44">
        <f>M62+N62</f>
        <v/>
      </c>
      <c r="M62" s="45" t="n">
        <v>6</v>
      </c>
      <c r="N62" s="29" t="n">
        <v>5.878</v>
      </c>
      <c r="O62" s="44">
        <f>P62+Q62</f>
        <v/>
      </c>
      <c r="P62" s="45" t="n">
        <v>6</v>
      </c>
      <c r="Q62" s="29" t="n">
        <v>1</v>
      </c>
      <c r="R62" s="44">
        <f>S62+T62</f>
        <v/>
      </c>
      <c r="S62" s="45" t="n">
        <v>2</v>
      </c>
      <c r="T62" s="29" t="n">
        <v>0</v>
      </c>
      <c r="U62" s="44">
        <f>V62+W62</f>
        <v/>
      </c>
      <c r="V62" s="45" t="n">
        <v>1</v>
      </c>
      <c r="W62" s="29" t="n">
        <v>0</v>
      </c>
      <c r="X62" s="44">
        <f>Y62+Z62</f>
        <v/>
      </c>
      <c r="Y62" s="45" t="n">
        <v>0</v>
      </c>
      <c r="Z62" s="29" t="n">
        <v>0</v>
      </c>
      <c r="AA62" s="44">
        <f>AB62+AC62</f>
        <v/>
      </c>
      <c r="AB62" s="45" t="n">
        <v>0</v>
      </c>
      <c r="AC62" s="29" t="n">
        <v>0</v>
      </c>
      <c r="AD62" s="44">
        <f>AE62+AF62</f>
        <v/>
      </c>
      <c r="AE62" s="45" t="n">
        <v>0</v>
      </c>
      <c r="AF62" s="29" t="n">
        <v>0</v>
      </c>
      <c r="AG62" s="44">
        <f>AH62+AI62</f>
        <v/>
      </c>
      <c r="AH62" s="45" t="n">
        <v>0</v>
      </c>
      <c r="AI62" s="29" t="n">
        <v>0</v>
      </c>
      <c r="AJ62" s="44">
        <f>AK62+AL62</f>
        <v/>
      </c>
      <c r="AK62" s="45" t="n">
        <v>0</v>
      </c>
      <c r="AL62" s="29" t="n">
        <v>1</v>
      </c>
      <c r="AM62" s="44">
        <f>AN62+AO62</f>
        <v/>
      </c>
      <c r="AN62" s="45" t="n">
        <v>0</v>
      </c>
      <c r="AO62" s="29" t="n">
        <v>0</v>
      </c>
      <c r="AP62" s="44">
        <f>AQ62+AR62</f>
        <v/>
      </c>
      <c r="AQ62" s="45" t="n">
        <v>0</v>
      </c>
      <c r="AR62" s="29" t="n">
        <v>0</v>
      </c>
      <c r="AS62" s="44">
        <f>AT62+AU62</f>
        <v/>
      </c>
      <c r="AT62" s="45" t="n">
        <v>0</v>
      </c>
      <c r="AU62" s="29" t="n">
        <v>0</v>
      </c>
      <c r="AV62" s="66">
        <f>C62+F62+I62+L62+O62+R62+U62+X62+AA62+AD62+AG62+AJ62+AM62+AP62+AS62</f>
        <v/>
      </c>
    </row>
    <row r="63">
      <c r="A63" s="38" t="n">
        <v>98</v>
      </c>
      <c r="B63" s="39" t="inlineStr">
        <is>
          <t>Fast Forward</t>
        </is>
      </c>
      <c r="C63" s="47">
        <f>D63+E63</f>
        <v/>
      </c>
      <c r="D63" s="17" t="n">
        <v>0</v>
      </c>
      <c r="E63" s="16" t="n">
        <v>0</v>
      </c>
      <c r="F63" s="50">
        <f>G63+H63</f>
        <v/>
      </c>
      <c r="G63" s="17" t="n">
        <v>0</v>
      </c>
      <c r="H63" s="16" t="n">
        <v>0</v>
      </c>
      <c r="I63" s="47">
        <f>J63+K63</f>
        <v/>
      </c>
      <c r="J63" s="17" t="n">
        <v>0</v>
      </c>
      <c r="K63" s="16" t="n">
        <v>0</v>
      </c>
      <c r="L63" s="47">
        <f>M63+N63</f>
        <v/>
      </c>
      <c r="M63" s="17" t="n">
        <v>0</v>
      </c>
      <c r="N63" s="16" t="n">
        <v>0</v>
      </c>
      <c r="O63" s="47">
        <f>P63+Q63</f>
        <v/>
      </c>
      <c r="P63" s="17" t="n">
        <v>7.125</v>
      </c>
      <c r="Q63" s="16" t="n">
        <v>4.752</v>
      </c>
      <c r="R63" s="47">
        <f>S63+T63</f>
        <v/>
      </c>
      <c r="S63" s="17" t="n">
        <v>1.33</v>
      </c>
      <c r="T63" s="16" t="n">
        <v>0</v>
      </c>
      <c r="U63" s="47">
        <f>V63+W63</f>
        <v/>
      </c>
      <c r="V63" s="17" t="n">
        <v>0.67</v>
      </c>
      <c r="W63" s="16" t="n">
        <v>0</v>
      </c>
      <c r="X63" s="47">
        <f>Y63+Z63</f>
        <v/>
      </c>
      <c r="Y63" s="17" t="n">
        <v>0</v>
      </c>
      <c r="Z63" s="16" t="n">
        <v>0</v>
      </c>
      <c r="AA63" s="47">
        <f>AB63+AC63</f>
        <v/>
      </c>
      <c r="AB63" s="17" t="n">
        <v>1.1</v>
      </c>
      <c r="AC63" s="16" t="n">
        <v>0</v>
      </c>
      <c r="AD63" s="47">
        <f>AE63+AF63</f>
        <v/>
      </c>
      <c r="AE63" s="17" t="n">
        <v>0.435</v>
      </c>
      <c r="AF63" s="16" t="n">
        <v>0</v>
      </c>
      <c r="AG63" s="47">
        <f>AH63+AI63</f>
        <v/>
      </c>
      <c r="AH63" s="17" t="n">
        <v>0</v>
      </c>
      <c r="AI63" s="16" t="n">
        <v>0</v>
      </c>
      <c r="AJ63" s="47">
        <f>AK63+AL63</f>
        <v/>
      </c>
      <c r="AK63" s="17" t="n">
        <v>0.84</v>
      </c>
      <c r="AL63" s="16" t="n">
        <v>0</v>
      </c>
      <c r="AM63" s="47">
        <f>AN63+AO63</f>
        <v/>
      </c>
      <c r="AN63" s="17" t="n">
        <v>0</v>
      </c>
      <c r="AO63" s="16" t="n">
        <v>0</v>
      </c>
      <c r="AP63" s="47">
        <f>AQ63+AR63</f>
        <v/>
      </c>
      <c r="AQ63" s="17" t="n">
        <v>0</v>
      </c>
      <c r="AR63" s="16" t="n">
        <v>0</v>
      </c>
      <c r="AS63" s="47">
        <f>AT63+AU63</f>
        <v/>
      </c>
      <c r="AT63" s="17" t="n">
        <v>0</v>
      </c>
      <c r="AU63" s="16" t="n">
        <v>0</v>
      </c>
      <c r="AV63" s="18">
        <f>C63+F63+I63+L63+O63+R63+U63+X63+AA63+AD63+AG63+AJ63+AM63+AP63+AS63</f>
        <v/>
      </c>
    </row>
    <row r="64">
      <c r="A64" s="38" t="n">
        <v>82</v>
      </c>
      <c r="B64" s="39" t="inlineStr">
        <is>
          <t>Freedom Acad</t>
        </is>
      </c>
      <c r="C64" s="42">
        <f>D64+E64</f>
        <v/>
      </c>
      <c r="D64" s="23" t="n">
        <v>0</v>
      </c>
      <c r="E64" s="53" t="n">
        <v>0</v>
      </c>
      <c r="F64" s="42">
        <f>G64+H64</f>
        <v/>
      </c>
      <c r="G64" s="23" t="n">
        <v>0</v>
      </c>
      <c r="H64" s="53" t="n">
        <v>0</v>
      </c>
      <c r="I64" s="42">
        <f>J64+K64</f>
        <v/>
      </c>
      <c r="J64" s="23" t="n">
        <v>2.5</v>
      </c>
      <c r="K64" s="53" t="n">
        <v>0</v>
      </c>
      <c r="L64" s="42">
        <f>M64+N64</f>
        <v/>
      </c>
      <c r="M64" s="23" t="n">
        <v>21.36</v>
      </c>
      <c r="N64" s="53" t="n">
        <v>3</v>
      </c>
      <c r="O64" s="42">
        <f>P64+Q64</f>
        <v/>
      </c>
      <c r="P64" s="23" t="n">
        <v>3.64</v>
      </c>
      <c r="Q64" s="53" t="n">
        <v>1</v>
      </c>
      <c r="R64" s="42">
        <f>S64+T64</f>
        <v/>
      </c>
      <c r="S64" s="23" t="n">
        <v>1</v>
      </c>
      <c r="T64" s="53" t="n">
        <v>1</v>
      </c>
      <c r="U64" s="42">
        <f>V64+W64</f>
        <v/>
      </c>
      <c r="V64" s="23" t="n">
        <v>0.25</v>
      </c>
      <c r="W64" s="53" t="n">
        <v>0</v>
      </c>
      <c r="X64" s="42">
        <f>Y64+Z64</f>
        <v/>
      </c>
      <c r="Y64" s="23" t="n">
        <v>0</v>
      </c>
      <c r="Z64" s="53" t="n">
        <v>0</v>
      </c>
      <c r="AA64" s="42">
        <f>AB64+AC64</f>
        <v/>
      </c>
      <c r="AB64" s="23" t="n">
        <v>0</v>
      </c>
      <c r="AC64" s="53" t="n">
        <v>0</v>
      </c>
      <c r="AD64" s="42">
        <f>AE64+AF64</f>
        <v/>
      </c>
      <c r="AE64" s="23" t="n">
        <v>1</v>
      </c>
      <c r="AF64" s="53" t="n">
        <v>0</v>
      </c>
      <c r="AG64" s="42">
        <f>AH64+AI64</f>
        <v/>
      </c>
      <c r="AH64" s="23" t="n">
        <v>0</v>
      </c>
      <c r="AI64" s="53" t="n">
        <v>1</v>
      </c>
      <c r="AJ64" s="42">
        <f>AK64+AL64</f>
        <v/>
      </c>
      <c r="AK64" s="23" t="n">
        <v>1.5</v>
      </c>
      <c r="AL64" s="53" t="n">
        <v>0</v>
      </c>
      <c r="AM64" s="42">
        <f>AN64+AO64</f>
        <v/>
      </c>
      <c r="AN64" s="23" t="n">
        <v>0</v>
      </c>
      <c r="AO64" s="53" t="n">
        <v>0</v>
      </c>
      <c r="AP64" s="42">
        <f>AQ64+AR64</f>
        <v/>
      </c>
      <c r="AQ64" s="23" t="n">
        <v>0</v>
      </c>
      <c r="AR64" s="53" t="n">
        <v>0</v>
      </c>
      <c r="AS64" s="42">
        <f>AT64+AU64</f>
        <v/>
      </c>
      <c r="AT64" s="23" t="n">
        <v>0</v>
      </c>
      <c r="AU64" s="53" t="n">
        <v>0</v>
      </c>
      <c r="AV64" s="51">
        <f>C64+F64+I64+L64+O64+R64+U64+X64+AA64+AD64+AG64+AJ64+AM64+AP64+AS64</f>
        <v/>
      </c>
    </row>
    <row r="65">
      <c r="A65" s="38" t="inlineStr">
        <is>
          <t>5D</t>
        </is>
      </c>
      <c r="B65" s="39" t="inlineStr">
        <is>
          <t>[Person_20]</t>
        </is>
      </c>
      <c r="C65" s="42">
        <f>D65+E65</f>
        <v/>
      </c>
      <c r="D65" s="23" t="n">
        <v>0</v>
      </c>
      <c r="E65" s="53" t="n">
        <v>0</v>
      </c>
      <c r="F65" s="42">
        <f>G65+H65</f>
        <v/>
      </c>
      <c r="G65" s="23" t="n">
        <v>0</v>
      </c>
      <c r="H65" s="53" t="n">
        <v>0</v>
      </c>
      <c r="I65" s="42">
        <f>J65+K65</f>
        <v/>
      </c>
      <c r="J65" s="23" t="n">
        <v>2</v>
      </c>
      <c r="K65" s="53" t="n">
        <v>0</v>
      </c>
      <c r="L65" s="42">
        <f>M65+N65</f>
        <v/>
      </c>
      <c r="M65" s="23" t="n">
        <v>10.75</v>
      </c>
      <c r="N65" s="53" t="n">
        <v>3</v>
      </c>
      <c r="O65" s="42">
        <f>P65+Q65</f>
        <v/>
      </c>
      <c r="P65" s="23" t="n">
        <v>3</v>
      </c>
      <c r="Q65" s="53" t="n">
        <v>0</v>
      </c>
      <c r="R65" s="42">
        <f>S65+T65</f>
        <v/>
      </c>
      <c r="S65" s="23" t="n">
        <v>1.5</v>
      </c>
      <c r="T65" s="53" t="n">
        <v>0</v>
      </c>
      <c r="U65" s="42">
        <f>V65+W65</f>
        <v/>
      </c>
      <c r="V65" s="23" t="n">
        <v>0</v>
      </c>
      <c r="W65" s="53" t="n">
        <v>0</v>
      </c>
      <c r="X65" s="42">
        <f>Y65+Z65</f>
        <v/>
      </c>
      <c r="Y65" s="23" t="n">
        <v>0</v>
      </c>
      <c r="Z65" s="53" t="n">
        <v>0</v>
      </c>
      <c r="AA65" s="42">
        <f>AB65+AC65</f>
        <v/>
      </c>
      <c r="AB65" s="23" t="n">
        <v>0</v>
      </c>
      <c r="AC65" s="53" t="n">
        <v>0</v>
      </c>
      <c r="AD65" s="42">
        <f>AE65+AF65</f>
        <v/>
      </c>
      <c r="AE65" s="23" t="n">
        <v>0</v>
      </c>
      <c r="AF65" s="53" t="n">
        <v>0</v>
      </c>
      <c r="AG65" s="42">
        <f>AH65+AI65</f>
        <v/>
      </c>
      <c r="AH65" s="23" t="n">
        <v>0</v>
      </c>
      <c r="AI65" s="53" t="n">
        <v>0</v>
      </c>
      <c r="AJ65" s="42">
        <f>AK65+AL65</f>
        <v/>
      </c>
      <c r="AK65" s="23" t="n">
        <v>1.3</v>
      </c>
      <c r="AL65" s="53" t="n">
        <v>0</v>
      </c>
      <c r="AM65" s="42">
        <f>AN65+AO65</f>
        <v/>
      </c>
      <c r="AN65" s="23" t="n">
        <v>0</v>
      </c>
      <c r="AO65" s="53" t="n">
        <v>0</v>
      </c>
      <c r="AP65" s="42">
        <f>AQ65+AR65</f>
        <v/>
      </c>
      <c r="AQ65" s="23" t="n">
        <v>0</v>
      </c>
      <c r="AR65" s="53" t="n">
        <v>0</v>
      </c>
      <c r="AS65" s="42">
        <f>AT65+AU65</f>
        <v/>
      </c>
      <c r="AT65" s="23" t="n">
        <v>0</v>
      </c>
      <c r="AU65" s="53" t="n">
        <v>0</v>
      </c>
      <c r="AV65" s="51">
        <f>C65+F65+I65+L65+O65+R65+U65+X65+AA65+AD65+AG65+AJ65+AM65+AP65+AS65</f>
        <v/>
      </c>
    </row>
    <row r="66">
      <c r="A66" s="38" t="inlineStr">
        <is>
          <t>1E</t>
        </is>
      </c>
      <c r="B66" s="39" t="inlineStr">
        <is>
          <t>Guadalupe</t>
        </is>
      </c>
      <c r="C66" s="42">
        <f>D66+E66</f>
        <v/>
      </c>
      <c r="D66" s="23" t="n">
        <v>0</v>
      </c>
      <c r="E66" s="53" t="n">
        <v>0</v>
      </c>
      <c r="F66" s="42">
        <f>G66+H66</f>
        <v/>
      </c>
      <c r="G66" s="23" t="n">
        <v>0</v>
      </c>
      <c r="H66" s="53" t="n">
        <v>0</v>
      </c>
      <c r="I66" s="42">
        <f>J66+K66</f>
        <v/>
      </c>
      <c r="J66" s="23" t="n">
        <v>1</v>
      </c>
      <c r="K66" s="53" t="n">
        <v>0</v>
      </c>
      <c r="L66" s="42">
        <f>M66+N66</f>
        <v/>
      </c>
      <c r="M66" s="23" t="n">
        <v>2.772</v>
      </c>
      <c r="N66" s="53" t="n">
        <v>0</v>
      </c>
      <c r="O66" s="42">
        <f>P66+Q66</f>
        <v/>
      </c>
      <c r="P66" s="23" t="n">
        <v>0</v>
      </c>
      <c r="Q66" s="53" t="n">
        <v>0</v>
      </c>
      <c r="R66" s="42">
        <f>S66+T66</f>
        <v/>
      </c>
      <c r="S66" s="23" t="n">
        <v>0</v>
      </c>
      <c r="T66" s="53" t="n">
        <v>0</v>
      </c>
      <c r="U66" s="42">
        <f>V66+W66</f>
        <v/>
      </c>
      <c r="V66" s="23" t="n">
        <v>0.5</v>
      </c>
      <c r="W66" s="53" t="n">
        <v>0</v>
      </c>
      <c r="X66" s="42">
        <f>Y66+Z66</f>
        <v/>
      </c>
      <c r="Y66" s="23" t="n">
        <v>0</v>
      </c>
      <c r="Z66" s="53" t="n">
        <v>0</v>
      </c>
      <c r="AA66" s="42">
        <f>AB66+AC66</f>
        <v/>
      </c>
      <c r="AB66" s="23" t="n">
        <v>0</v>
      </c>
      <c r="AC66" s="53" t="n">
        <v>0</v>
      </c>
      <c r="AD66" s="42">
        <f>AE66+AF66</f>
        <v/>
      </c>
      <c r="AE66" s="23" t="n">
        <v>0</v>
      </c>
      <c r="AF66" s="53" t="n">
        <v>0</v>
      </c>
      <c r="AG66" s="42">
        <f>AH66+AI66</f>
        <v/>
      </c>
      <c r="AH66" s="23" t="n">
        <v>0</v>
      </c>
      <c r="AI66" s="53" t="n">
        <v>0</v>
      </c>
      <c r="AJ66" s="42">
        <f>AK66+AL66</f>
        <v/>
      </c>
      <c r="AK66" s="23" t="n">
        <v>0</v>
      </c>
      <c r="AL66" s="53" t="n">
        <v>0</v>
      </c>
      <c r="AM66" s="42">
        <f>AN66+AO66</f>
        <v/>
      </c>
      <c r="AN66" s="23" t="n">
        <v>0</v>
      </c>
      <c r="AO66" s="53" t="n">
        <v>0</v>
      </c>
      <c r="AP66" s="42">
        <f>AQ66+AR66</f>
        <v/>
      </c>
      <c r="AQ66" s="23" t="n">
        <v>0</v>
      </c>
      <c r="AR66" s="53" t="n">
        <v>0</v>
      </c>
      <c r="AS66" s="42">
        <f>AT66+AU66</f>
        <v/>
      </c>
      <c r="AT66" s="23" t="n">
        <v>0</v>
      </c>
      <c r="AU66" s="53" t="n">
        <v>0</v>
      </c>
      <c r="AV66" s="51">
        <f>C66+F66+I66+L66+O66+R66+U66+X66+AA66+AD66+AG66+AJ66+AM66+AP66+AS66</f>
        <v/>
      </c>
    </row>
    <row r="67">
      <c r="A67" s="38" t="inlineStr">
        <is>
          <t>2C</t>
        </is>
      </c>
      <c r="B67" s="39" t="inlineStr">
        <is>
          <t>Intech</t>
        </is>
      </c>
      <c r="C67" s="42">
        <f>D67+E67</f>
        <v/>
      </c>
      <c r="D67" s="23" t="n">
        <v>0</v>
      </c>
      <c r="E67" s="53" t="n">
        <v>0</v>
      </c>
      <c r="F67" s="42">
        <f>G67+H67</f>
        <v/>
      </c>
      <c r="G67" s="23" t="n">
        <v>0</v>
      </c>
      <c r="H67" s="53" t="n">
        <v>0</v>
      </c>
      <c r="I67" s="42">
        <f>J67+K67</f>
        <v/>
      </c>
      <c r="J67" s="23" t="n">
        <v>0</v>
      </c>
      <c r="K67" s="53" t="n">
        <v>0</v>
      </c>
      <c r="L67" s="42">
        <f>M67+N67</f>
        <v/>
      </c>
      <c r="M67" s="23" t="n">
        <v>0</v>
      </c>
      <c r="N67" s="53" t="n">
        <v>0</v>
      </c>
      <c r="O67" s="42">
        <f>P67+Q67</f>
        <v/>
      </c>
      <c r="P67" s="23" t="n">
        <v>2.889</v>
      </c>
      <c r="Q67" s="53" t="n">
        <v>2.834</v>
      </c>
      <c r="R67" s="42">
        <f>S67+T67</f>
        <v/>
      </c>
      <c r="S67" s="23" t="n">
        <v>0</v>
      </c>
      <c r="T67" s="53" t="n">
        <v>0</v>
      </c>
      <c r="U67" s="42">
        <f>V67+W67</f>
        <v/>
      </c>
      <c r="V67" s="23" t="n">
        <v>0</v>
      </c>
      <c r="W67" s="53" t="n">
        <v>0</v>
      </c>
      <c r="X67" s="42">
        <f>Y67+Z67</f>
        <v/>
      </c>
      <c r="Y67" s="23" t="n">
        <v>0</v>
      </c>
      <c r="Z67" s="53" t="n">
        <v>0</v>
      </c>
      <c r="AA67" s="42">
        <f>AB67+AC67</f>
        <v/>
      </c>
      <c r="AB67" s="23" t="n">
        <v>0.75</v>
      </c>
      <c r="AC67" s="53" t="n">
        <v>0</v>
      </c>
      <c r="AD67" s="42">
        <f>AE67+AF67</f>
        <v/>
      </c>
      <c r="AE67" s="23" t="n">
        <v>0</v>
      </c>
      <c r="AF67" s="53" t="n">
        <v>0</v>
      </c>
      <c r="AG67" s="42">
        <f>AH67+AI67</f>
        <v/>
      </c>
      <c r="AH67" s="23" t="n">
        <v>0</v>
      </c>
      <c r="AI67" s="53" t="n">
        <v>0</v>
      </c>
      <c r="AJ67" s="42">
        <f>AK67+AL67</f>
        <v/>
      </c>
      <c r="AK67" s="23" t="n">
        <v>0</v>
      </c>
      <c r="AL67" s="53" t="n">
        <v>0.822</v>
      </c>
      <c r="AM67" s="42">
        <f>AN67+AO67</f>
        <v/>
      </c>
      <c r="AN67" s="23" t="n">
        <v>0</v>
      </c>
      <c r="AO67" s="53" t="n">
        <v>0</v>
      </c>
      <c r="AP67" s="42">
        <f>AQ67+AR67</f>
        <v/>
      </c>
      <c r="AQ67" s="23" t="n">
        <v>0</v>
      </c>
      <c r="AR67" s="53" t="n">
        <v>0</v>
      </c>
      <c r="AS67" s="42">
        <f>AT67+AU67</f>
        <v/>
      </c>
      <c r="AT67" s="23" t="n">
        <v>0</v>
      </c>
      <c r="AU67" s="53" t="n">
        <v>0</v>
      </c>
      <c r="AV67" s="51">
        <f>C67+F67+I67+L67+O67+R67+U67+X67+AA67+AD67+AG67+AJ67+AM67+AP67+AS67</f>
        <v/>
      </c>
    </row>
    <row r="68" ht="15.75" customHeight="1" s="68" thickBot="1">
      <c r="A68" s="38" t="inlineStr">
        <is>
          <t>A5</t>
        </is>
      </c>
      <c r="B68" s="39" t="inlineStr">
        <is>
          <t>Itineris</t>
        </is>
      </c>
      <c r="C68" s="44">
        <f>D68+E68</f>
        <v/>
      </c>
      <c r="D68" s="45" t="n">
        <v>0</v>
      </c>
      <c r="E68" s="29" t="n">
        <v>0</v>
      </c>
      <c r="F68" s="44">
        <f>G68+H68</f>
        <v/>
      </c>
      <c r="G68" s="45" t="n">
        <v>0</v>
      </c>
      <c r="H68" s="29" t="n">
        <v>0</v>
      </c>
      <c r="I68" s="44">
        <f>J68+K68</f>
        <v/>
      </c>
      <c r="J68" s="45" t="n">
        <v>0</v>
      </c>
      <c r="K68" s="29" t="n">
        <v>0</v>
      </c>
      <c r="L68" s="44">
        <f>M68+N68</f>
        <v/>
      </c>
      <c r="M68" s="45" t="n">
        <v>0</v>
      </c>
      <c r="N68" s="29" t="n">
        <v>0</v>
      </c>
      <c r="O68" s="44">
        <f>P68+Q68</f>
        <v/>
      </c>
      <c r="P68" s="45" t="n">
        <v>4.751</v>
      </c>
      <c r="Q68" s="29" t="n">
        <v>4.125</v>
      </c>
      <c r="R68" s="44">
        <f>S68+T68</f>
        <v/>
      </c>
      <c r="S68" s="45" t="n">
        <v>0</v>
      </c>
      <c r="T68" s="29" t="n">
        <v>0</v>
      </c>
      <c r="U68" s="44">
        <f>V68+W68</f>
        <v/>
      </c>
      <c r="V68" s="45" t="n">
        <v>0</v>
      </c>
      <c r="W68" s="29" t="n">
        <v>0</v>
      </c>
      <c r="X68" s="44">
        <f>Y68+Z68</f>
        <v/>
      </c>
      <c r="Y68" s="45" t="n">
        <v>0</v>
      </c>
      <c r="Z68" s="29" t="n">
        <v>0</v>
      </c>
      <c r="AA68" s="44">
        <f>AB68+AC68</f>
        <v/>
      </c>
      <c r="AB68" s="45" t="n">
        <v>0</v>
      </c>
      <c r="AC68" s="29" t="n">
        <v>2</v>
      </c>
      <c r="AD68" s="44">
        <f>AE68+AF68</f>
        <v/>
      </c>
      <c r="AE68" s="45" t="n">
        <v>0</v>
      </c>
      <c r="AF68" s="29" t="n">
        <v>0</v>
      </c>
      <c r="AG68" s="44">
        <f>AH68+AI68</f>
        <v/>
      </c>
      <c r="AH68" s="45" t="n">
        <v>0</v>
      </c>
      <c r="AI68" s="29" t="n">
        <v>0</v>
      </c>
      <c r="AJ68" s="44">
        <f>AK68+AL68</f>
        <v/>
      </c>
      <c r="AK68" s="45" t="n">
        <v>0</v>
      </c>
      <c r="AL68" s="29" t="n">
        <v>1</v>
      </c>
      <c r="AM68" s="44">
        <f>AN68+AO68</f>
        <v/>
      </c>
      <c r="AN68" s="45" t="n">
        <v>0</v>
      </c>
      <c r="AO68" s="29" t="n">
        <v>0</v>
      </c>
      <c r="AP68" s="44">
        <f>AQ68+AR68</f>
        <v/>
      </c>
      <c r="AQ68" s="45" t="n">
        <v>0</v>
      </c>
      <c r="AR68" s="29" t="n">
        <v>0</v>
      </c>
      <c r="AS68" s="44">
        <f>AT68+AU68</f>
        <v/>
      </c>
      <c r="AT68" s="45" t="n">
        <v>0</v>
      </c>
      <c r="AU68" s="29" t="n">
        <v>0</v>
      </c>
      <c r="AV68" s="66">
        <f>C68+F68+I68+L68+O68+R68+U68+X68+AA68+AD68+AG68+AJ68+AM68+AP68+AS68</f>
        <v/>
      </c>
    </row>
    <row r="69">
      <c r="A69" s="38" t="n">
        <v>93</v>
      </c>
      <c r="B69" s="39" t="inlineStr">
        <is>
          <t>[Person_12]</t>
        </is>
      </c>
      <c r="C69" s="47">
        <f>D69+E69</f>
        <v/>
      </c>
      <c r="D69" s="17" t="n">
        <v>0</v>
      </c>
      <c r="E69" s="16" t="n">
        <v>0</v>
      </c>
      <c r="F69" s="50">
        <f>G69+H69</f>
        <v/>
      </c>
      <c r="G69" s="17" t="n">
        <v>0</v>
      </c>
      <c r="H69" s="16" t="n">
        <v>0</v>
      </c>
      <c r="I69" s="47">
        <f>J69+K69</f>
        <v/>
      </c>
      <c r="J69" s="17" t="n">
        <v>0.731</v>
      </c>
      <c r="K69" s="16" t="n">
        <v>0</v>
      </c>
      <c r="L69" s="47">
        <f>M69+N69</f>
        <v/>
      </c>
      <c r="M69" s="17" t="n">
        <v>6.956</v>
      </c>
      <c r="N69" s="16" t="n">
        <v>0</v>
      </c>
      <c r="O69" s="47">
        <f>P69+Q69</f>
        <v/>
      </c>
      <c r="P69" s="17" t="n">
        <v>3.164</v>
      </c>
      <c r="Q69" s="16" t="n">
        <v>0</v>
      </c>
      <c r="R69" s="47">
        <f>S69+T69</f>
        <v/>
      </c>
      <c r="S69" s="17" t="n">
        <v>0</v>
      </c>
      <c r="T69" s="16" t="n">
        <v>1</v>
      </c>
      <c r="U69" s="47">
        <f>V69+W69</f>
        <v/>
      </c>
      <c r="V69" s="17" t="n">
        <v>0</v>
      </c>
      <c r="W69" s="16" t="n">
        <v>0</v>
      </c>
      <c r="X69" s="47">
        <f>Y69+Z69</f>
        <v/>
      </c>
      <c r="Y69" s="17" t="n">
        <v>0</v>
      </c>
      <c r="Z69" s="16" t="n">
        <v>0</v>
      </c>
      <c r="AA69" s="47">
        <f>AB69+AC69</f>
        <v/>
      </c>
      <c r="AB69" s="17" t="n">
        <v>0</v>
      </c>
      <c r="AC69" s="16" t="n">
        <v>0</v>
      </c>
      <c r="AD69" s="47">
        <f>AE69+AF69</f>
        <v/>
      </c>
      <c r="AE69" s="17" t="n">
        <v>0</v>
      </c>
      <c r="AF69" s="16" t="n">
        <v>0</v>
      </c>
      <c r="AG69" s="47">
        <f>AH69+AI69</f>
        <v/>
      </c>
      <c r="AH69" s="17" t="n">
        <v>0</v>
      </c>
      <c r="AI69" s="16" t="n">
        <v>0</v>
      </c>
      <c r="AJ69" s="47">
        <f>AK69+AL69</f>
        <v/>
      </c>
      <c r="AK69" s="17" t="n">
        <v>1</v>
      </c>
      <c r="AL69" s="16" t="n">
        <v>0</v>
      </c>
      <c r="AM69" s="47">
        <f>AN69+AO69</f>
        <v/>
      </c>
      <c r="AN69" s="17" t="n">
        <v>0</v>
      </c>
      <c r="AO69" s="16" t="n">
        <v>0</v>
      </c>
      <c r="AP69" s="47">
        <f>AQ69+AR69</f>
        <v/>
      </c>
      <c r="AQ69" s="17" t="n">
        <v>0</v>
      </c>
      <c r="AR69" s="16" t="n">
        <v>0</v>
      </c>
      <c r="AS69" s="47">
        <f>AT69+AU69</f>
        <v/>
      </c>
      <c r="AT69" s="17" t="n">
        <v>0</v>
      </c>
      <c r="AU69" s="16" t="n">
        <v>0</v>
      </c>
      <c r="AV69" s="18">
        <f>C69+F69+I69+L69+O69+R69+U69+X69+AA69+AD69+AG69+AJ69+AM69+AP69+AS69</f>
        <v/>
      </c>
    </row>
    <row r="70">
      <c r="A70" s="38" t="inlineStr">
        <is>
          <t>4C</t>
        </is>
      </c>
      <c r="B70" s="39" t="inlineStr">
        <is>
          <t>Lakeview Acad</t>
        </is>
      </c>
      <c r="C70" s="42">
        <f>D70+E70</f>
        <v/>
      </c>
      <c r="D70" s="23" t="n">
        <v>0</v>
      </c>
      <c r="E70" s="53" t="n">
        <v>0</v>
      </c>
      <c r="F70" s="42">
        <f>G70+H70</f>
        <v/>
      </c>
      <c r="G70" s="23" t="n">
        <v>0</v>
      </c>
      <c r="H70" s="53" t="n">
        <v>0</v>
      </c>
      <c r="I70" s="42">
        <f>J70+K70</f>
        <v/>
      </c>
      <c r="J70" s="23" t="n">
        <v>1.5</v>
      </c>
      <c r="K70" s="53" t="n">
        <v>0</v>
      </c>
      <c r="L70" s="42">
        <f>M70+N70</f>
        <v/>
      </c>
      <c r="M70" s="23" t="n">
        <v>17</v>
      </c>
      <c r="N70" s="53" t="n">
        <v>4</v>
      </c>
      <c r="O70" s="42">
        <f>P70+Q70</f>
        <v/>
      </c>
      <c r="P70" s="23" t="n">
        <v>8</v>
      </c>
      <c r="Q70" s="53" t="n">
        <v>3</v>
      </c>
      <c r="R70" s="42">
        <f>S70+T70</f>
        <v/>
      </c>
      <c r="S70" s="23" t="n">
        <v>2.722</v>
      </c>
      <c r="T70" s="53" t="n">
        <v>0</v>
      </c>
      <c r="U70" s="42">
        <f>V70+W70</f>
        <v/>
      </c>
      <c r="V70" s="23" t="n">
        <v>1</v>
      </c>
      <c r="W70" s="53" t="n">
        <v>0</v>
      </c>
      <c r="X70" s="42">
        <f>Y70+Z70</f>
        <v/>
      </c>
      <c r="Y70" s="23" t="n">
        <v>0</v>
      </c>
      <c r="Z70" s="53" t="n">
        <v>0</v>
      </c>
      <c r="AA70" s="42">
        <f>AB70+AC70</f>
        <v/>
      </c>
      <c r="AB70" s="23" t="n">
        <v>0</v>
      </c>
      <c r="AC70" s="53" t="n">
        <v>0</v>
      </c>
      <c r="AD70" s="42">
        <f>AE70+AF70</f>
        <v/>
      </c>
      <c r="AE70" s="23" t="n">
        <v>1</v>
      </c>
      <c r="AF70" s="53" t="n">
        <v>0</v>
      </c>
      <c r="AG70" s="42">
        <f>AH70+AI70</f>
        <v/>
      </c>
      <c r="AH70" s="23" t="n">
        <v>0</v>
      </c>
      <c r="AI70" s="53" t="n">
        <v>0</v>
      </c>
      <c r="AJ70" s="42">
        <f>AK70+AL70</f>
        <v/>
      </c>
      <c r="AK70" s="23" t="n">
        <v>1</v>
      </c>
      <c r="AL70" s="53" t="n">
        <v>1</v>
      </c>
      <c r="AM70" s="42">
        <f>AN70+AO70</f>
        <v/>
      </c>
      <c r="AN70" s="23" t="n">
        <v>0</v>
      </c>
      <c r="AO70" s="53" t="n">
        <v>0</v>
      </c>
      <c r="AP70" s="42">
        <f>AQ70+AR70</f>
        <v/>
      </c>
      <c r="AQ70" s="23" t="n">
        <v>0</v>
      </c>
      <c r="AR70" s="53" t="n">
        <v>0</v>
      </c>
      <c r="AS70" s="42">
        <f>AT70+AU70</f>
        <v/>
      </c>
      <c r="AT70" s="23" t="n">
        <v>0</v>
      </c>
      <c r="AU70" s="53" t="n">
        <v>0</v>
      </c>
      <c r="AV70" s="51">
        <f>C70+F70+I70+L70+O70+R70+U70+X70+AA70+AD70+AG70+AJ70+AM70+AP70+AS70</f>
        <v/>
      </c>
    </row>
    <row r="71">
      <c r="A71" s="38" t="inlineStr">
        <is>
          <t>5C</t>
        </is>
      </c>
      <c r="B71" s="39" t="inlineStr">
        <is>
          <t>Legacy Prep</t>
        </is>
      </c>
      <c r="C71" s="42">
        <f>D71+E71</f>
        <v/>
      </c>
      <c r="D71" s="23" t="n">
        <v>0</v>
      </c>
      <c r="E71" s="53" t="n">
        <v>0</v>
      </c>
      <c r="F71" s="42">
        <f>G71+H71</f>
        <v/>
      </c>
      <c r="G71" s="23" t="n">
        <v>0</v>
      </c>
      <c r="H71" s="53" t="n">
        <v>0</v>
      </c>
      <c r="I71" s="42">
        <f>J71+K71</f>
        <v/>
      </c>
      <c r="J71" s="23" t="n">
        <v>0.5</v>
      </c>
      <c r="K71" s="53" t="n">
        <v>0</v>
      </c>
      <c r="L71" s="42">
        <f>M71+N71</f>
        <v/>
      </c>
      <c r="M71" s="23" t="n">
        <v>12</v>
      </c>
      <c r="N71" s="53" t="n">
        <v>1</v>
      </c>
      <c r="O71" s="42">
        <f>P71+Q71</f>
        <v/>
      </c>
      <c r="P71" s="23" t="n">
        <v>7.001</v>
      </c>
      <c r="Q71" s="53" t="n">
        <v>2</v>
      </c>
      <c r="R71" s="42">
        <f>S71+T71</f>
        <v/>
      </c>
      <c r="S71" s="23" t="n">
        <v>1.168</v>
      </c>
      <c r="T71" s="53" t="n">
        <v>0</v>
      </c>
      <c r="U71" s="42">
        <f>V71+W71</f>
        <v/>
      </c>
      <c r="V71" s="23" t="n">
        <v>0</v>
      </c>
      <c r="W71" s="53" t="n">
        <v>0</v>
      </c>
      <c r="X71" s="42">
        <f>Y71+Z71</f>
        <v/>
      </c>
      <c r="Y71" s="23" t="n">
        <v>0</v>
      </c>
      <c r="Z71" s="53" t="n">
        <v>0</v>
      </c>
      <c r="AA71" s="42">
        <f>AB71+AC71</f>
        <v/>
      </c>
      <c r="AB71" s="23" t="n">
        <v>0</v>
      </c>
      <c r="AC71" s="53" t="n">
        <v>0</v>
      </c>
      <c r="AD71" s="42">
        <f>AE71+AF71</f>
        <v/>
      </c>
      <c r="AE71" s="23" t="n">
        <v>0</v>
      </c>
      <c r="AF71" s="53" t="n">
        <v>0</v>
      </c>
      <c r="AG71" s="42">
        <f>AH71+AI71</f>
        <v/>
      </c>
      <c r="AH71" s="23" t="n">
        <v>0</v>
      </c>
      <c r="AI71" s="53" t="n">
        <v>0</v>
      </c>
      <c r="AJ71" s="42">
        <f>AK71+AL71</f>
        <v/>
      </c>
      <c r="AK71" s="23" t="n">
        <v>2</v>
      </c>
      <c r="AL71" s="53" t="n">
        <v>1.22</v>
      </c>
      <c r="AM71" s="42">
        <f>AN71+AO71</f>
        <v/>
      </c>
      <c r="AN71" s="23" t="n">
        <v>0</v>
      </c>
      <c r="AO71" s="53" t="n">
        <v>0</v>
      </c>
      <c r="AP71" s="42">
        <f>AQ71+AR71</f>
        <v/>
      </c>
      <c r="AQ71" s="23" t="n">
        <v>0</v>
      </c>
      <c r="AR71" s="53" t="n">
        <v>0</v>
      </c>
      <c r="AS71" s="42">
        <f>AT71+AU71</f>
        <v/>
      </c>
      <c r="AT71" s="23" t="n">
        <v>0</v>
      </c>
      <c r="AU71" s="53" t="n">
        <v>0</v>
      </c>
      <c r="AV71" s="51">
        <f>C71+F71+I71+L71+O71+R71+U71+X71+AA71+AD71+AG71+AJ71+AM71+AP71+AS71</f>
        <v/>
      </c>
    </row>
    <row r="72">
      <c r="A72" s="38" t="inlineStr">
        <is>
          <t>6C</t>
        </is>
      </c>
      <c r="B72" s="39" t="inlineStr">
        <is>
          <t>Liberty</t>
        </is>
      </c>
      <c r="C72" s="42">
        <f>D72+E72</f>
        <v/>
      </c>
      <c r="D72" s="23" t="n">
        <v>0</v>
      </c>
      <c r="E72" s="53" t="n">
        <v>0</v>
      </c>
      <c r="F72" s="42">
        <f>G72+H72</f>
        <v/>
      </c>
      <c r="G72" s="23" t="n">
        <v>0</v>
      </c>
      <c r="H72" s="53" t="n">
        <v>0</v>
      </c>
      <c r="I72" s="42">
        <f>J72+K72</f>
        <v/>
      </c>
      <c r="J72" s="23" t="n">
        <v>2</v>
      </c>
      <c r="K72" s="53" t="n">
        <v>0</v>
      </c>
      <c r="L72" s="42">
        <f>M72+N72</f>
        <v/>
      </c>
      <c r="M72" s="23" t="n">
        <v>6</v>
      </c>
      <c r="N72" s="53" t="n">
        <v>2</v>
      </c>
      <c r="O72" s="42">
        <f>P72+Q72</f>
        <v/>
      </c>
      <c r="P72" s="23" t="n">
        <v>2.461</v>
      </c>
      <c r="Q72" s="53" t="n">
        <v>1.552</v>
      </c>
      <c r="R72" s="42">
        <f>S72+T72</f>
        <v/>
      </c>
      <c r="S72" s="23" t="n">
        <v>0.625</v>
      </c>
      <c r="T72" s="53" t="n">
        <v>0</v>
      </c>
      <c r="U72" s="42">
        <f>V72+W72</f>
        <v/>
      </c>
      <c r="V72" s="23" t="n">
        <v>0.625</v>
      </c>
      <c r="W72" s="53" t="n">
        <v>0.5</v>
      </c>
      <c r="X72" s="42">
        <f>Y72+Z72</f>
        <v/>
      </c>
      <c r="Y72" s="23" t="n">
        <v>0</v>
      </c>
      <c r="Z72" s="53" t="n">
        <v>0</v>
      </c>
      <c r="AA72" s="42">
        <f>AB72+AC72</f>
        <v/>
      </c>
      <c r="AB72" s="23" t="n">
        <v>0</v>
      </c>
      <c r="AC72" s="53" t="n">
        <v>0</v>
      </c>
      <c r="AD72" s="42">
        <f>AE72+AF72</f>
        <v/>
      </c>
      <c r="AE72" s="23" t="n">
        <v>0</v>
      </c>
      <c r="AF72" s="53" t="n">
        <v>0</v>
      </c>
      <c r="AG72" s="42">
        <f>AH72+AI72</f>
        <v/>
      </c>
      <c r="AH72" s="23" t="n">
        <v>0</v>
      </c>
      <c r="AI72" s="53" t="n">
        <v>0</v>
      </c>
      <c r="AJ72" s="42">
        <f>AK72+AL72</f>
        <v/>
      </c>
      <c r="AK72" s="23" t="n">
        <v>0</v>
      </c>
      <c r="AL72" s="53" t="n">
        <v>0.5</v>
      </c>
      <c r="AM72" s="42">
        <f>AN72+AO72</f>
        <v/>
      </c>
      <c r="AN72" s="23" t="n">
        <v>0</v>
      </c>
      <c r="AO72" s="53" t="n">
        <v>0</v>
      </c>
      <c r="AP72" s="42">
        <f>AQ72+AR72</f>
        <v/>
      </c>
      <c r="AQ72" s="23" t="n">
        <v>0</v>
      </c>
      <c r="AR72" s="53" t="n">
        <v>0</v>
      </c>
      <c r="AS72" s="42">
        <f>AT72+AU72</f>
        <v/>
      </c>
      <c r="AT72" s="23" t="n">
        <v>0</v>
      </c>
      <c r="AU72" s="53" t="n">
        <v>0</v>
      </c>
      <c r="AV72" s="51">
        <f>C72+F72+I72+L72+O72+R72+U72+X72+AA72+AD72+AG72+AJ72+AM72+AP72+AS72</f>
        <v/>
      </c>
    </row>
    <row r="73">
      <c r="A73" s="38" t="inlineStr">
        <is>
          <t>2B</t>
        </is>
      </c>
      <c r="B73" s="39" t="inlineStr">
        <is>
          <t>Lincoln Acad</t>
        </is>
      </c>
      <c r="C73" s="42">
        <f>D73+E73</f>
        <v/>
      </c>
      <c r="D73" s="23" t="n">
        <v>0</v>
      </c>
      <c r="E73" s="53" t="n">
        <v>0</v>
      </c>
      <c r="F73" s="42">
        <f>G73+H73</f>
        <v/>
      </c>
      <c r="G73" s="23" t="n">
        <v>0</v>
      </c>
      <c r="H73" s="53" t="n">
        <v>0</v>
      </c>
      <c r="I73" s="42">
        <f>J73+K73</f>
        <v/>
      </c>
      <c r="J73" s="23" t="n">
        <v>1.5</v>
      </c>
      <c r="K73" s="53" t="n">
        <v>0</v>
      </c>
      <c r="L73" s="42">
        <f>M73+N73</f>
        <v/>
      </c>
      <c r="M73" s="23" t="n">
        <v>7.76</v>
      </c>
      <c r="N73" s="53" t="n">
        <v>3.25</v>
      </c>
      <c r="O73" s="42">
        <f>P73+Q73</f>
        <v/>
      </c>
      <c r="P73" s="23" t="n">
        <v>3.672</v>
      </c>
      <c r="Q73" s="53" t="n">
        <v>5.75</v>
      </c>
      <c r="R73" s="42">
        <f>S73+T73</f>
        <v/>
      </c>
      <c r="S73" s="23" t="n">
        <v>2.54</v>
      </c>
      <c r="T73" s="53" t="n">
        <v>0</v>
      </c>
      <c r="U73" s="42">
        <f>V73+W73</f>
        <v/>
      </c>
      <c r="V73" s="23" t="n">
        <v>0</v>
      </c>
      <c r="W73" s="53" t="n">
        <v>0</v>
      </c>
      <c r="X73" s="42">
        <f>Y73+Z73</f>
        <v/>
      </c>
      <c r="Y73" s="23" t="n">
        <v>0</v>
      </c>
      <c r="Z73" s="53" t="n">
        <v>0</v>
      </c>
      <c r="AA73" s="42">
        <f>AB73+AC73</f>
        <v/>
      </c>
      <c r="AB73" s="23" t="n">
        <v>0.5</v>
      </c>
      <c r="AC73" s="53" t="n">
        <v>0</v>
      </c>
      <c r="AD73" s="42">
        <f>AE73+AF73</f>
        <v/>
      </c>
      <c r="AE73" s="23" t="n">
        <v>0</v>
      </c>
      <c r="AF73" s="53" t="n">
        <v>0</v>
      </c>
      <c r="AG73" s="42">
        <f>AH73+AI73</f>
        <v/>
      </c>
      <c r="AH73" s="23" t="n">
        <v>0</v>
      </c>
      <c r="AI73" s="53" t="n">
        <v>1.5</v>
      </c>
      <c r="AJ73" s="42">
        <f>AK73+AL73</f>
        <v/>
      </c>
      <c r="AK73" s="23" t="n">
        <v>0</v>
      </c>
      <c r="AL73" s="53" t="n">
        <v>0</v>
      </c>
      <c r="AM73" s="42">
        <f>AN73+AO73</f>
        <v/>
      </c>
      <c r="AN73" s="23" t="n">
        <v>1</v>
      </c>
      <c r="AO73" s="53" t="n">
        <v>0</v>
      </c>
      <c r="AP73" s="42">
        <f>AQ73+AR73</f>
        <v/>
      </c>
      <c r="AQ73" s="23" t="n">
        <v>0</v>
      </c>
      <c r="AR73" s="53" t="n">
        <v>0</v>
      </c>
      <c r="AS73" s="42">
        <f>AT73+AU73</f>
        <v/>
      </c>
      <c r="AT73" s="23" t="n">
        <v>0</v>
      </c>
      <c r="AU73" s="53" t="n">
        <v>0</v>
      </c>
      <c r="AV73" s="51">
        <f>C73+F73+I73+L73+O73+R73+U73+X73+AA73+AD73+AG73+AJ73+AM73+AP73+AS73</f>
        <v/>
      </c>
    </row>
    <row r="74" ht="15.75" customHeight="1" s="68" thickBot="1">
      <c r="A74" s="38" t="inlineStr">
        <is>
          <t>2E</t>
        </is>
      </c>
      <c r="B74" s="39" t="inlineStr">
        <is>
          <t>[Person_21]</t>
        </is>
      </c>
      <c r="C74" s="44">
        <f>D74+E74</f>
        <v/>
      </c>
      <c r="D74" s="45" t="n">
        <v>0</v>
      </c>
      <c r="E74" s="29" t="n">
        <v>0</v>
      </c>
      <c r="F74" s="44">
        <f>G74+H74</f>
        <v/>
      </c>
      <c r="G74" s="45" t="n">
        <v>0</v>
      </c>
      <c r="H74" s="29" t="n">
        <v>0</v>
      </c>
      <c r="I74" s="44">
        <f>J74+K74</f>
        <v/>
      </c>
      <c r="J74" s="45" t="n">
        <v>0</v>
      </c>
      <c r="K74" s="29" t="n">
        <v>0</v>
      </c>
      <c r="L74" s="44">
        <f>M74+N74</f>
        <v/>
      </c>
      <c r="M74" s="45" t="n">
        <v>0</v>
      </c>
      <c r="N74" s="29" t="n">
        <v>0</v>
      </c>
      <c r="O74" s="44">
        <f>P74+Q74</f>
        <v/>
      </c>
      <c r="P74" s="45" t="n">
        <v>1.828</v>
      </c>
      <c r="Q74" s="29" t="n">
        <v>5.012</v>
      </c>
      <c r="R74" s="44">
        <f>S74+T74</f>
        <v/>
      </c>
      <c r="S74" s="45" t="n">
        <v>0.17</v>
      </c>
      <c r="T74" s="29" t="n">
        <v>0.156</v>
      </c>
      <c r="U74" s="44">
        <f>V74+W74</f>
        <v/>
      </c>
      <c r="V74" s="45" t="n">
        <v>0</v>
      </c>
      <c r="W74" s="29" t="n">
        <v>0.5</v>
      </c>
      <c r="X74" s="44">
        <f>Y74+Z74</f>
        <v/>
      </c>
      <c r="Y74" s="45" t="n">
        <v>0</v>
      </c>
      <c r="Z74" s="29" t="n">
        <v>0</v>
      </c>
      <c r="AA74" s="44">
        <f>AB74+AC74</f>
        <v/>
      </c>
      <c r="AB74" s="45" t="n">
        <v>0</v>
      </c>
      <c r="AC74" s="29" t="n">
        <v>0</v>
      </c>
      <c r="AD74" s="44">
        <f>AE74+AF74</f>
        <v/>
      </c>
      <c r="AE74" s="45" t="n">
        <v>0</v>
      </c>
      <c r="AF74" s="29" t="n">
        <v>0</v>
      </c>
      <c r="AG74" s="44">
        <f>AH74+AI74</f>
        <v/>
      </c>
      <c r="AH74" s="45" t="n">
        <v>0</v>
      </c>
      <c r="AI74" s="29" t="n">
        <v>0</v>
      </c>
      <c r="AJ74" s="44">
        <f>AK74+AL74</f>
        <v/>
      </c>
      <c r="AK74" s="45" t="n">
        <v>0.102</v>
      </c>
      <c r="AL74" s="29" t="n">
        <v>0.55</v>
      </c>
      <c r="AM74" s="44">
        <f>AN74+AO74</f>
        <v/>
      </c>
      <c r="AN74" s="45" t="n">
        <v>0</v>
      </c>
      <c r="AO74" s="29" t="n">
        <v>0</v>
      </c>
      <c r="AP74" s="44">
        <f>AQ74+AR74</f>
        <v/>
      </c>
      <c r="AQ74" s="45" t="n">
        <v>0</v>
      </c>
      <c r="AR74" s="29" t="n">
        <v>0</v>
      </c>
      <c r="AS74" s="44">
        <f>AT74+AU74</f>
        <v/>
      </c>
      <c r="AT74" s="45" t="n">
        <v>0</v>
      </c>
      <c r="AU74" s="29" t="n">
        <v>0</v>
      </c>
      <c r="AV74" s="66">
        <f>C74+F74+I74+L74+O74+R74+U74+X74+AA74+AD74+AG74+AJ74+AM74+AP74+AS74</f>
        <v/>
      </c>
    </row>
    <row r="75">
      <c r="A75" s="38" t="inlineStr">
        <is>
          <t>A7</t>
        </is>
      </c>
      <c r="B75" s="39" t="inlineStr">
        <is>
          <t>[Person_22]</t>
        </is>
      </c>
      <c r="C75" s="47">
        <f>D75+E75</f>
        <v/>
      </c>
      <c r="D75" s="17" t="n">
        <v>0</v>
      </c>
      <c r="E75" s="16" t="n">
        <v>0</v>
      </c>
      <c r="F75" s="50">
        <f>G75+H75</f>
        <v/>
      </c>
      <c r="G75" s="17" t="n">
        <v>0</v>
      </c>
      <c r="H75" s="16" t="n">
        <v>0</v>
      </c>
      <c r="I75" s="47">
        <f>J75+K75</f>
        <v/>
      </c>
      <c r="J75" s="17" t="n">
        <v>0.308</v>
      </c>
      <c r="K75" s="16" t="n">
        <v>0</v>
      </c>
      <c r="L75" s="47">
        <f>M75+N75</f>
        <v/>
      </c>
      <c r="M75" s="17" t="n">
        <v>1.409</v>
      </c>
      <c r="N75" s="16" t="n">
        <v>0</v>
      </c>
      <c r="O75" s="47">
        <f>P75+Q75</f>
        <v/>
      </c>
      <c r="P75" s="17" t="n">
        <v>0</v>
      </c>
      <c r="Q75" s="16" t="n">
        <v>0</v>
      </c>
      <c r="R75" s="47">
        <f>S75+T75</f>
        <v/>
      </c>
      <c r="S75" s="17" t="n">
        <v>0</v>
      </c>
      <c r="T75" s="16" t="n">
        <v>0</v>
      </c>
      <c r="U75" s="47">
        <f>V75+W75</f>
        <v/>
      </c>
      <c r="V75" s="17" t="n">
        <v>0</v>
      </c>
      <c r="W75" s="16" t="n">
        <v>0</v>
      </c>
      <c r="X75" s="47">
        <f>Y75+Z75</f>
        <v/>
      </c>
      <c r="Y75" s="17" t="n">
        <v>0</v>
      </c>
      <c r="Z75" s="16" t="n">
        <v>0</v>
      </c>
      <c r="AA75" s="47">
        <f>AB75+AC75</f>
        <v/>
      </c>
      <c r="AB75" s="17" t="n">
        <v>0</v>
      </c>
      <c r="AC75" s="16" t="n">
        <v>0</v>
      </c>
      <c r="AD75" s="47">
        <f>AE75+AF75</f>
        <v/>
      </c>
      <c r="AE75" s="17" t="n">
        <v>0</v>
      </c>
      <c r="AF75" s="16" t="n">
        <v>0</v>
      </c>
      <c r="AG75" s="47">
        <f>AH75+AI75</f>
        <v/>
      </c>
      <c r="AH75" s="17" t="n">
        <v>0</v>
      </c>
      <c r="AI75" s="16" t="n">
        <v>0</v>
      </c>
      <c r="AJ75" s="47">
        <f>AK75+AL75</f>
        <v/>
      </c>
      <c r="AK75" s="17" t="n">
        <v>0.672</v>
      </c>
      <c r="AL75" s="16" t="n">
        <v>0</v>
      </c>
      <c r="AM75" s="47">
        <f>AN75+AO75</f>
        <v/>
      </c>
      <c r="AN75" s="17" t="n">
        <v>0</v>
      </c>
      <c r="AO75" s="16" t="n">
        <v>0</v>
      </c>
      <c r="AP75" s="47">
        <f>AQ75+AR75</f>
        <v/>
      </c>
      <c r="AQ75" s="17" t="n">
        <v>0</v>
      </c>
      <c r="AR75" s="16" t="n">
        <v>0</v>
      </c>
      <c r="AS75" s="47">
        <f>AT75+AU75</f>
        <v/>
      </c>
      <c r="AT75" s="17" t="n">
        <v>0</v>
      </c>
      <c r="AU75" s="16" t="n">
        <v>0</v>
      </c>
      <c r="AV75" s="18">
        <f>C75+F75+I75+L75+O75+R75+U75+X75+AA75+AD75+AG75+AJ75+AM75+AP75+AS75</f>
        <v/>
      </c>
    </row>
    <row r="76">
      <c r="A76" s="38" t="inlineStr">
        <is>
          <t>7C</t>
        </is>
      </c>
      <c r="B76" s="39" t="inlineStr">
        <is>
          <t>Monticello Acad</t>
        </is>
      </c>
      <c r="C76" s="42">
        <f>D76+E76</f>
        <v/>
      </c>
      <c r="D76" s="23" t="n">
        <v>0</v>
      </c>
      <c r="E76" s="53" t="n">
        <v>0</v>
      </c>
      <c r="F76" s="42">
        <f>G76+H76</f>
        <v/>
      </c>
      <c r="G76" s="23" t="n">
        <v>0</v>
      </c>
      <c r="H76" s="53" t="n">
        <v>0</v>
      </c>
      <c r="I76" s="42">
        <f>J76+K76</f>
        <v/>
      </c>
      <c r="J76" s="23" t="n">
        <v>1.515</v>
      </c>
      <c r="K76" s="53" t="n">
        <v>0</v>
      </c>
      <c r="L76" s="42">
        <f>M76+N76</f>
        <v/>
      </c>
      <c r="M76" s="23" t="n">
        <v>13.678</v>
      </c>
      <c r="N76" s="53" t="n">
        <v>4.798</v>
      </c>
      <c r="O76" s="42">
        <f>P76+Q76</f>
        <v/>
      </c>
      <c r="P76" s="23" t="n">
        <v>8.734999999999999</v>
      </c>
      <c r="Q76" s="53" t="n">
        <v>6.565</v>
      </c>
      <c r="R76" s="42">
        <f>S76+T76</f>
        <v/>
      </c>
      <c r="S76" s="23" t="n">
        <v>1.01</v>
      </c>
      <c r="T76" s="53" t="n">
        <v>0</v>
      </c>
      <c r="U76" s="42">
        <f>V76+W76</f>
        <v/>
      </c>
      <c r="V76" s="23" t="n">
        <v>0</v>
      </c>
      <c r="W76" s="53" t="n">
        <v>0.758</v>
      </c>
      <c r="X76" s="42">
        <f>Y76+Z76</f>
        <v/>
      </c>
      <c r="Y76" s="23" t="n">
        <v>0</v>
      </c>
      <c r="Z76" s="53" t="n">
        <v>0</v>
      </c>
      <c r="AA76" s="42">
        <f>AB76+AC76</f>
        <v/>
      </c>
      <c r="AB76" s="23" t="n">
        <v>0</v>
      </c>
      <c r="AC76" s="53" t="n">
        <v>0</v>
      </c>
      <c r="AD76" s="42">
        <f>AE76+AF76</f>
        <v/>
      </c>
      <c r="AE76" s="23" t="n">
        <v>0</v>
      </c>
      <c r="AF76" s="53" t="n">
        <v>0</v>
      </c>
      <c r="AG76" s="42">
        <f>AH76+AI76</f>
        <v/>
      </c>
      <c r="AH76" s="23" t="n">
        <v>0</v>
      </c>
      <c r="AI76" s="53" t="n">
        <v>0.803</v>
      </c>
      <c r="AJ76" s="42">
        <f>AK76+AL76</f>
        <v/>
      </c>
      <c r="AK76" s="23" t="n">
        <v>0.583</v>
      </c>
      <c r="AL76" s="53" t="n">
        <v>0.633</v>
      </c>
      <c r="AM76" s="42">
        <f>AN76+AO76</f>
        <v/>
      </c>
      <c r="AN76" s="23" t="n">
        <v>0</v>
      </c>
      <c r="AO76" s="53" t="n">
        <v>0</v>
      </c>
      <c r="AP76" s="42">
        <f>AQ76+AR76</f>
        <v/>
      </c>
      <c r="AQ76" s="23" t="n">
        <v>0</v>
      </c>
      <c r="AR76" s="53" t="n">
        <v>0</v>
      </c>
      <c r="AS76" s="42">
        <f>AT76+AU76</f>
        <v/>
      </c>
      <c r="AT76" s="23" t="n">
        <v>0</v>
      </c>
      <c r="AU76" s="53" t="n">
        <v>0</v>
      </c>
      <c r="AV76" s="51">
        <f>C76+F76+I76+L76+O76+R76+U76+X76+AA76+AD76+AG76+AJ76+AM76+AP76+AS76</f>
        <v/>
      </c>
    </row>
    <row r="77">
      <c r="A77" s="38" t="inlineStr">
        <is>
          <t>8C</t>
        </is>
      </c>
      <c r="B77" s="39" t="inlineStr">
        <is>
          <t>[Person_23]</t>
        </is>
      </c>
      <c r="C77" s="42">
        <f>D77+E77</f>
        <v/>
      </c>
      <c r="D77" s="23" t="n">
        <v>0</v>
      </c>
      <c r="E77" s="53" t="n">
        <v>0</v>
      </c>
      <c r="F77" s="42">
        <f>G77+H77</f>
        <v/>
      </c>
      <c r="G77" s="23" t="n">
        <v>0</v>
      </c>
      <c r="H77" s="53" t="n">
        <v>0</v>
      </c>
      <c r="I77" s="42">
        <f>J77+K77</f>
        <v/>
      </c>
      <c r="J77" s="23" t="n">
        <v>1.5</v>
      </c>
      <c r="K77" s="53" t="n">
        <v>0</v>
      </c>
      <c r="L77" s="42">
        <f>M77+N77</f>
        <v/>
      </c>
      <c r="M77" s="23" t="n">
        <v>17.749</v>
      </c>
      <c r="N77" s="53" t="n">
        <v>2.5</v>
      </c>
      <c r="O77" s="42">
        <f>P77+Q77</f>
        <v/>
      </c>
      <c r="P77" s="23" t="n">
        <v>3.49</v>
      </c>
      <c r="Q77" s="53" t="n">
        <v>3.839</v>
      </c>
      <c r="R77" s="42">
        <f>S77+T77</f>
        <v/>
      </c>
      <c r="S77" s="23" t="n">
        <v>1</v>
      </c>
      <c r="T77" s="53" t="n">
        <v>0</v>
      </c>
      <c r="U77" s="42">
        <f>V77+W77</f>
        <v/>
      </c>
      <c r="V77" s="23" t="n">
        <v>0</v>
      </c>
      <c r="W77" s="53" t="n">
        <v>0</v>
      </c>
      <c r="X77" s="42">
        <f>Y77+Z77</f>
        <v/>
      </c>
      <c r="Y77" s="23" t="n">
        <v>0</v>
      </c>
      <c r="Z77" s="53" t="n">
        <v>0</v>
      </c>
      <c r="AA77" s="42">
        <f>AB77+AC77</f>
        <v/>
      </c>
      <c r="AB77" s="23" t="n">
        <v>0</v>
      </c>
      <c r="AC77" s="53" t="n">
        <v>0</v>
      </c>
      <c r="AD77" s="42">
        <f>AE77+AF77</f>
        <v/>
      </c>
      <c r="AE77" s="23" t="n">
        <v>1</v>
      </c>
      <c r="AF77" s="53" t="n">
        <v>0</v>
      </c>
      <c r="AG77" s="42">
        <f>AH77+AI77</f>
        <v/>
      </c>
      <c r="AH77" s="23" t="n">
        <v>0.2</v>
      </c>
      <c r="AI77" s="53" t="n">
        <v>0</v>
      </c>
      <c r="AJ77" s="42">
        <f>AK77+AL77</f>
        <v/>
      </c>
      <c r="AK77" s="23" t="n">
        <v>0</v>
      </c>
      <c r="AL77" s="53" t="n">
        <v>1</v>
      </c>
      <c r="AM77" s="42">
        <f>AN77+AO77</f>
        <v/>
      </c>
      <c r="AN77" s="23" t="n">
        <v>0</v>
      </c>
      <c r="AO77" s="53" t="n">
        <v>0</v>
      </c>
      <c r="AP77" s="42">
        <f>AQ77+AR77</f>
        <v/>
      </c>
      <c r="AQ77" s="23" t="n">
        <v>0</v>
      </c>
      <c r="AR77" s="53" t="n">
        <v>0</v>
      </c>
      <c r="AS77" s="42">
        <f>AT77+AU77</f>
        <v/>
      </c>
      <c r="AT77" s="23" t="n">
        <v>0</v>
      </c>
      <c r="AU77" s="53" t="n">
        <v>0</v>
      </c>
      <c r="AV77" s="51">
        <f>C77+F77+I77+L77+O77+R77+U77+X77+AA77+AD77+AG77+AJ77+AM77+AP77+AS77</f>
        <v/>
      </c>
    </row>
    <row r="78">
      <c r="A78" s="38" t="inlineStr">
        <is>
          <t>9B</t>
        </is>
      </c>
      <c r="B78" s="39" t="inlineStr">
        <is>
          <t>Navigator [Person_24]</t>
        </is>
      </c>
      <c r="C78" s="42">
        <f>D78+E78</f>
        <v/>
      </c>
      <c r="D78" s="23" t="n">
        <v>0</v>
      </c>
      <c r="E78" s="53" t="n">
        <v>0</v>
      </c>
      <c r="F78" s="43">
        <f>G78+H78</f>
        <v/>
      </c>
      <c r="G78" s="23" t="n">
        <v>0</v>
      </c>
      <c r="H78" s="53" t="n">
        <v>0</v>
      </c>
      <c r="I78" s="42">
        <f>J78+K78</f>
        <v/>
      </c>
      <c r="J78" s="23" t="n">
        <v>1.535</v>
      </c>
      <c r="K78" s="53" t="n">
        <v>0</v>
      </c>
      <c r="L78" s="42">
        <f>M78+N78</f>
        <v/>
      </c>
      <c r="M78" s="23" t="n">
        <v>9.685</v>
      </c>
      <c r="N78" s="53" t="n">
        <v>2.4</v>
      </c>
      <c r="O78" s="42">
        <f>P78+Q78</f>
        <v/>
      </c>
      <c r="P78" s="23" t="n">
        <v>8.76</v>
      </c>
      <c r="Q78" s="53" t="n">
        <v>3.136</v>
      </c>
      <c r="R78" s="42">
        <f>S78+T78</f>
        <v/>
      </c>
      <c r="S78" s="23" t="n">
        <v>1.5</v>
      </c>
      <c r="T78" s="53" t="n">
        <v>0</v>
      </c>
      <c r="U78" s="42">
        <f>V78+W78</f>
        <v/>
      </c>
      <c r="V78" s="23" t="n">
        <v>0</v>
      </c>
      <c r="W78" s="53" t="n">
        <v>0</v>
      </c>
      <c r="X78" s="42">
        <f>Y78+Z78</f>
        <v/>
      </c>
      <c r="Y78" s="23" t="n">
        <v>0</v>
      </c>
      <c r="Z78" s="53" t="n">
        <v>0</v>
      </c>
      <c r="AA78" s="42">
        <f>AB78+AC78</f>
        <v/>
      </c>
      <c r="AB78" s="23" t="n">
        <v>0</v>
      </c>
      <c r="AC78" s="53" t="n">
        <v>0</v>
      </c>
      <c r="AD78" s="42">
        <f>AE78+AF78</f>
        <v/>
      </c>
      <c r="AE78" s="23" t="n">
        <v>0</v>
      </c>
      <c r="AF78" s="53" t="n">
        <v>0</v>
      </c>
      <c r="AG78" s="42">
        <f>AH78+AI78</f>
        <v/>
      </c>
      <c r="AH78" s="23" t="n">
        <v>0.944</v>
      </c>
      <c r="AI78" s="53" t="n">
        <v>0</v>
      </c>
      <c r="AJ78" s="42">
        <f>AK78+AL78</f>
        <v/>
      </c>
      <c r="AK78" s="23" t="n">
        <v>1</v>
      </c>
      <c r="AL78" s="53" t="n">
        <v>0</v>
      </c>
      <c r="AM78" s="42">
        <f>AN78+AO78</f>
        <v/>
      </c>
      <c r="AN78" s="23" t="n">
        <v>0</v>
      </c>
      <c r="AO78" s="53" t="n">
        <v>0</v>
      </c>
      <c r="AP78" s="42">
        <f>AQ78+AR78</f>
        <v/>
      </c>
      <c r="AQ78" s="23" t="n">
        <v>0</v>
      </c>
      <c r="AR78" s="53" t="n">
        <v>0</v>
      </c>
      <c r="AS78" s="42">
        <f>AT78+AU78</f>
        <v/>
      </c>
      <c r="AT78" s="23" t="n">
        <v>0</v>
      </c>
      <c r="AU78" s="53" t="n">
        <v>0</v>
      </c>
      <c r="AV78" s="51">
        <f>C78+F78+I78+L78+O78+R78+U78+X78+AA78+AD78+AG78+AJ78+AM78+AP78+AS78</f>
        <v/>
      </c>
    </row>
    <row r="79" ht="15.75" customHeight="1" s="68" thickBot="1">
      <c r="A79" s="38" t="inlineStr">
        <is>
          <t>6D</t>
        </is>
      </c>
      <c r="B79" s="39" t="inlineStr">
        <is>
          <t>[Person_25]</t>
        </is>
      </c>
      <c r="C79" s="44">
        <f>D79+E79</f>
        <v/>
      </c>
      <c r="D79" s="45" t="n">
        <v>0</v>
      </c>
      <c r="E79" s="29" t="n">
        <v>0</v>
      </c>
      <c r="F79" s="44">
        <f>G79+H79</f>
        <v/>
      </c>
      <c r="G79" s="45" t="n">
        <v>0</v>
      </c>
      <c r="H79" s="29" t="n">
        <v>0</v>
      </c>
      <c r="I79" s="44">
        <f>J79+K79</f>
        <v/>
      </c>
      <c r="J79" s="45" t="n">
        <v>2</v>
      </c>
      <c r="K79" s="29" t="n">
        <v>0</v>
      </c>
      <c r="L79" s="44">
        <f>M79+N79</f>
        <v/>
      </c>
      <c r="M79" s="45" t="n">
        <v>16.8</v>
      </c>
      <c r="N79" s="29" t="n">
        <v>3</v>
      </c>
      <c r="O79" s="44">
        <f>P79+Q79</f>
        <v/>
      </c>
      <c r="P79" s="45" t="n">
        <v>0</v>
      </c>
      <c r="Q79" s="29" t="n">
        <v>0</v>
      </c>
      <c r="R79" s="44">
        <f>S79+T79</f>
        <v/>
      </c>
      <c r="S79" s="45" t="n">
        <v>1.63</v>
      </c>
      <c r="T79" s="29" t="n">
        <v>0</v>
      </c>
      <c r="U79" s="44">
        <f>V79+W79</f>
        <v/>
      </c>
      <c r="V79" s="45" t="n">
        <v>0</v>
      </c>
      <c r="W79" s="29" t="n">
        <v>0</v>
      </c>
      <c r="X79" s="44">
        <f>Y79+Z79</f>
        <v/>
      </c>
      <c r="Y79" s="45" t="n">
        <v>0</v>
      </c>
      <c r="Z79" s="29" t="n">
        <v>0</v>
      </c>
      <c r="AA79" s="44">
        <f>AB79+AC79</f>
        <v/>
      </c>
      <c r="AB79" s="45" t="n">
        <v>0</v>
      </c>
      <c r="AC79" s="29" t="n">
        <v>0</v>
      </c>
      <c r="AD79" s="44">
        <f>AE79+AF79</f>
        <v/>
      </c>
      <c r="AE79" s="45" t="n">
        <v>0</v>
      </c>
      <c r="AF79" s="29" t="n">
        <v>0</v>
      </c>
      <c r="AG79" s="44">
        <f>AH79+AI79</f>
        <v/>
      </c>
      <c r="AH79" s="45" t="n">
        <v>0</v>
      </c>
      <c r="AI79" s="29" t="n">
        <v>0</v>
      </c>
      <c r="AJ79" s="44">
        <f>AK79+AL79</f>
        <v/>
      </c>
      <c r="AK79" s="45" t="n">
        <v>1</v>
      </c>
      <c r="AL79" s="29" t="n">
        <v>1</v>
      </c>
      <c r="AM79" s="44">
        <f>AN79+AO79</f>
        <v/>
      </c>
      <c r="AN79" s="45" t="n">
        <v>0</v>
      </c>
      <c r="AO79" s="29" t="n">
        <v>0</v>
      </c>
      <c r="AP79" s="44">
        <f>AQ79+AR79</f>
        <v/>
      </c>
      <c r="AQ79" s="45" t="n">
        <v>0</v>
      </c>
      <c r="AR79" s="29" t="n">
        <v>0</v>
      </c>
      <c r="AS79" s="44">
        <f>AT79+AU79</f>
        <v/>
      </c>
      <c r="AT79" s="45" t="n">
        <v>0</v>
      </c>
      <c r="AU79" s="29" t="n">
        <v>0</v>
      </c>
      <c r="AV79" s="66">
        <f>C79+F79+I79+L79+O79+R79+U79+X79+AA79+AD79+AG79+AJ79+AM79+AP79+AS79</f>
        <v/>
      </c>
    </row>
    <row r="80">
      <c r="A80" s="38" t="inlineStr">
        <is>
          <t>A6</t>
        </is>
      </c>
      <c r="B80" s="39" t="inlineStr">
        <is>
          <t>[Person_26]</t>
        </is>
      </c>
      <c r="C80" s="47">
        <f>D80+E80</f>
        <v/>
      </c>
      <c r="D80" s="17" t="n">
        <v>0</v>
      </c>
      <c r="E80" s="16" t="n">
        <v>0</v>
      </c>
      <c r="F80" s="50">
        <f>G80+H80</f>
        <v/>
      </c>
      <c r="G80" s="17" t="n">
        <v>0</v>
      </c>
      <c r="H80" s="16" t="n">
        <v>0</v>
      </c>
      <c r="I80" s="47">
        <f>J80+K80</f>
        <v/>
      </c>
      <c r="J80" s="17" t="n">
        <v>1</v>
      </c>
      <c r="K80" s="16" t="n">
        <v>0</v>
      </c>
      <c r="L80" s="47">
        <f>M80+N80</f>
        <v/>
      </c>
      <c r="M80" s="17" t="n">
        <v>16</v>
      </c>
      <c r="N80" s="16" t="n">
        <v>2</v>
      </c>
      <c r="O80" s="47">
        <f>P80+Q80</f>
        <v/>
      </c>
      <c r="P80" s="17" t="n">
        <v>0</v>
      </c>
      <c r="Q80" s="16" t="n">
        <v>0</v>
      </c>
      <c r="R80" s="47">
        <f>S80+T80</f>
        <v/>
      </c>
      <c r="S80" s="17" t="n">
        <v>1.5</v>
      </c>
      <c r="T80" s="16" t="n">
        <v>0</v>
      </c>
      <c r="U80" s="47">
        <f>V80+W80</f>
        <v/>
      </c>
      <c r="V80" s="17" t="n">
        <v>0</v>
      </c>
      <c r="W80" s="16" t="n">
        <v>0</v>
      </c>
      <c r="X80" s="47">
        <f>Y80+Z80</f>
        <v/>
      </c>
      <c r="Y80" s="17" t="n">
        <v>0</v>
      </c>
      <c r="Z80" s="16" t="n">
        <v>0</v>
      </c>
      <c r="AA80" s="47">
        <f>AB80+AC80</f>
        <v/>
      </c>
      <c r="AB80" s="17" t="n">
        <v>0</v>
      </c>
      <c r="AC80" s="16" t="n">
        <v>0</v>
      </c>
      <c r="AD80" s="47">
        <f>AE80+AF80</f>
        <v/>
      </c>
      <c r="AE80" s="17" t="n">
        <v>0</v>
      </c>
      <c r="AF80" s="16" t="n">
        <v>0</v>
      </c>
      <c r="AG80" s="47">
        <f>AH80+AI80</f>
        <v/>
      </c>
      <c r="AH80" s="17" t="n">
        <v>0</v>
      </c>
      <c r="AI80" s="16" t="n">
        <v>0</v>
      </c>
      <c r="AJ80" s="47">
        <f>AK80+AL80</f>
        <v/>
      </c>
      <c r="AK80" s="17" t="n">
        <v>1</v>
      </c>
      <c r="AL80" s="16" t="n">
        <v>0</v>
      </c>
      <c r="AM80" s="47">
        <f>AN80+AO80</f>
        <v/>
      </c>
      <c r="AN80" s="17" t="n">
        <v>0</v>
      </c>
      <c r="AO80" s="16" t="n">
        <v>0</v>
      </c>
      <c r="AP80" s="47">
        <f>AQ80+AR80</f>
        <v/>
      </c>
      <c r="AQ80" s="17" t="n">
        <v>0</v>
      </c>
      <c r="AR80" s="16" t="n">
        <v>0</v>
      </c>
      <c r="AS80" s="47">
        <f>AT80+AU80</f>
        <v/>
      </c>
      <c r="AT80" s="17" t="n">
        <v>0</v>
      </c>
      <c r="AU80" s="16" t="n">
        <v>0</v>
      </c>
      <c r="AV80" s="18">
        <f>C80+F80+I80+L80+O80+R80+U80+X80+AA80+AD80+AG80+AJ80+AM80+AP80+AS80</f>
        <v/>
      </c>
    </row>
    <row r="81">
      <c r="A81" s="38" t="inlineStr">
        <is>
          <t>5B</t>
        </is>
      </c>
      <c r="B81" s="39" t="inlineStr">
        <is>
          <t>North Star Acad</t>
        </is>
      </c>
      <c r="C81" s="42">
        <f>D81+E81</f>
        <v/>
      </c>
      <c r="D81" s="23" t="n">
        <v>0</v>
      </c>
      <c r="E81" s="53" t="n">
        <v>0</v>
      </c>
      <c r="F81" s="42">
        <f>G81+H81</f>
        <v/>
      </c>
      <c r="G81" s="23" t="n">
        <v>0</v>
      </c>
      <c r="H81" s="53" t="n">
        <v>0</v>
      </c>
      <c r="I81" s="42">
        <f>J81+K81</f>
        <v/>
      </c>
      <c r="J81" s="23" t="n">
        <v>1</v>
      </c>
      <c r="K81" s="53" t="n">
        <v>0</v>
      </c>
      <c r="L81" s="42">
        <f>M81+N81</f>
        <v/>
      </c>
      <c r="M81" s="23" t="n">
        <v>12.75</v>
      </c>
      <c r="N81" s="53" t="n">
        <v>0</v>
      </c>
      <c r="O81" s="42">
        <f>P81+Q81</f>
        <v/>
      </c>
      <c r="P81" s="23" t="n">
        <v>6.25</v>
      </c>
      <c r="Q81" s="53" t="n">
        <v>1.25</v>
      </c>
      <c r="R81" s="42">
        <f>S81+T81</f>
        <v/>
      </c>
      <c r="S81" s="23" t="n">
        <v>1</v>
      </c>
      <c r="T81" s="53" t="n">
        <v>0</v>
      </c>
      <c r="U81" s="42">
        <f>V81+W81</f>
        <v/>
      </c>
      <c r="V81" s="23" t="n">
        <v>0.5</v>
      </c>
      <c r="W81" s="53" t="n">
        <v>0.75</v>
      </c>
      <c r="X81" s="42">
        <f>Y81+Z81</f>
        <v/>
      </c>
      <c r="Y81" s="23" t="n">
        <v>0.67</v>
      </c>
      <c r="Z81" s="53" t="n">
        <v>0</v>
      </c>
      <c r="AA81" s="42">
        <f>AB81+AC81</f>
        <v/>
      </c>
      <c r="AB81" s="23" t="n">
        <v>0.33</v>
      </c>
      <c r="AC81" s="53" t="n">
        <v>0</v>
      </c>
      <c r="AD81" s="42">
        <f>AE81+AF81</f>
        <v/>
      </c>
      <c r="AE81" s="23" t="n">
        <v>1</v>
      </c>
      <c r="AF81" s="53" t="n">
        <v>0</v>
      </c>
      <c r="AG81" s="42">
        <f>AH81+AI81</f>
        <v/>
      </c>
      <c r="AH81" s="23" t="n">
        <v>0</v>
      </c>
      <c r="AI81" s="53" t="n">
        <v>0</v>
      </c>
      <c r="AJ81" s="42">
        <f>AK81+AL81</f>
        <v/>
      </c>
      <c r="AK81" s="23" t="n">
        <v>0</v>
      </c>
      <c r="AL81" s="53" t="n">
        <v>0</v>
      </c>
      <c r="AM81" s="42">
        <f>AN81+AO81</f>
        <v/>
      </c>
      <c r="AN81" s="23" t="n">
        <v>0</v>
      </c>
      <c r="AO81" s="53" t="n">
        <v>0</v>
      </c>
      <c r="AP81" s="42">
        <f>AQ81+AR81</f>
        <v/>
      </c>
      <c r="AQ81" s="23" t="n">
        <v>0</v>
      </c>
      <c r="AR81" s="53" t="n">
        <v>0</v>
      </c>
      <c r="AS81" s="42">
        <f>AT81+AU81</f>
        <v/>
      </c>
      <c r="AT81" s="23" t="n">
        <v>0</v>
      </c>
      <c r="AU81" s="53" t="n">
        <v>0</v>
      </c>
      <c r="AV81" s="51">
        <f>C81+F81+I81+L81+O81+R81+U81+X81+AA81+AD81+AG81+AJ81+AM81+AP81+AS81</f>
        <v/>
      </c>
    </row>
    <row r="82">
      <c r="A82" s="38" t="inlineStr">
        <is>
          <t>A1</t>
        </is>
      </c>
      <c r="B82" s="39" t="inlineStr">
        <is>
          <t>NUAMES</t>
        </is>
      </c>
      <c r="C82" s="42">
        <f>D82+E82</f>
        <v/>
      </c>
      <c r="D82" s="40" t="n">
        <v>0</v>
      </c>
      <c r="E82" s="41" t="n">
        <v>0</v>
      </c>
      <c r="F82" s="42">
        <f>G82+H82</f>
        <v/>
      </c>
      <c r="G82" s="40" t="n">
        <v>0</v>
      </c>
      <c r="H82" s="41" t="n">
        <v>0</v>
      </c>
      <c r="I82" s="42">
        <f>J82+K82</f>
        <v/>
      </c>
      <c r="J82" s="40" t="n">
        <v>0</v>
      </c>
      <c r="K82" s="41" t="n">
        <v>0</v>
      </c>
      <c r="L82" s="42">
        <f>M82+N82</f>
        <v/>
      </c>
      <c r="M82" s="40" t="n">
        <v>0</v>
      </c>
      <c r="N82" s="41" t="n">
        <v>0</v>
      </c>
      <c r="O82" s="42">
        <f>P82+Q82</f>
        <v/>
      </c>
      <c r="P82" s="40" t="n">
        <v>5.5</v>
      </c>
      <c r="Q82" s="41" t="n">
        <v>8.369999999999999</v>
      </c>
      <c r="R82" s="42">
        <f>S82+T82</f>
        <v/>
      </c>
      <c r="S82" s="40" t="n">
        <v>0</v>
      </c>
      <c r="T82" s="41" t="n">
        <v>0</v>
      </c>
      <c r="U82" s="42">
        <f>V82+W82</f>
        <v/>
      </c>
      <c r="V82" s="40" t="n">
        <v>0</v>
      </c>
      <c r="W82" s="41" t="n">
        <v>0</v>
      </c>
      <c r="X82" s="42">
        <f>Y82+Z82</f>
        <v/>
      </c>
      <c r="Y82" s="40" t="n">
        <v>0</v>
      </c>
      <c r="Z82" s="41" t="n">
        <v>0</v>
      </c>
      <c r="AA82" s="42">
        <f>AB82+AC82</f>
        <v/>
      </c>
      <c r="AB82" s="40" t="n">
        <v>1</v>
      </c>
      <c r="AC82" s="41" t="n">
        <v>0</v>
      </c>
      <c r="AD82" s="42">
        <f>AE82+AF82</f>
        <v/>
      </c>
      <c r="AE82" s="40" t="n">
        <v>0</v>
      </c>
      <c r="AF82" s="41" t="n">
        <v>0</v>
      </c>
      <c r="AG82" s="42">
        <f>AH82+AI82</f>
        <v/>
      </c>
      <c r="AH82" s="40" t="n">
        <v>0</v>
      </c>
      <c r="AI82" s="41" t="n">
        <v>0</v>
      </c>
      <c r="AJ82" s="42">
        <f>AK82+AL82</f>
        <v/>
      </c>
      <c r="AK82" s="40" t="n">
        <v>0</v>
      </c>
      <c r="AL82" s="41" t="n">
        <v>1</v>
      </c>
      <c r="AM82" s="42">
        <f>AN82+AO82</f>
        <v/>
      </c>
      <c r="AN82" s="40" t="n">
        <v>0</v>
      </c>
      <c r="AO82" s="41" t="n">
        <v>0</v>
      </c>
      <c r="AP82" s="42">
        <f>AQ82+AR82</f>
        <v/>
      </c>
      <c r="AQ82" s="40" t="n">
        <v>0</v>
      </c>
      <c r="AR82" s="41" t="n">
        <v>0</v>
      </c>
      <c r="AS82" s="42">
        <f>AT82+AU82</f>
        <v/>
      </c>
      <c r="AT82" s="40" t="n">
        <v>0</v>
      </c>
      <c r="AU82" s="41" t="n">
        <v>0</v>
      </c>
      <c r="AV82" s="51">
        <f>C82+F82+I82+L82+O82+R82+U82+X82+AA82+AD82+AG82+AJ82+AM82+AP82+AS82</f>
        <v/>
      </c>
    </row>
    <row r="83">
      <c r="A83" s="38" t="inlineStr">
        <is>
          <t>1C</t>
        </is>
      </c>
      <c r="B83" s="39" t="inlineStr">
        <is>
          <t>Odyssey</t>
        </is>
      </c>
      <c r="C83" s="42">
        <f>D83+E83</f>
        <v/>
      </c>
      <c r="D83" s="23" t="n">
        <v>0</v>
      </c>
      <c r="E83" s="53" t="n">
        <v>0</v>
      </c>
      <c r="F83" s="42">
        <f>G83+H83</f>
        <v/>
      </c>
      <c r="G83" s="23" t="n">
        <v>0</v>
      </c>
      <c r="H83" s="53" t="n">
        <v>0</v>
      </c>
      <c r="I83" s="42">
        <f>J83+K83</f>
        <v/>
      </c>
      <c r="J83" s="23" t="n">
        <v>1</v>
      </c>
      <c r="K83" s="53" t="n">
        <v>0</v>
      </c>
      <c r="L83" s="42">
        <f>M83+N83</f>
        <v/>
      </c>
      <c r="M83" s="23" t="n">
        <v>11.28</v>
      </c>
      <c r="N83" s="53" t="n">
        <v>3.5</v>
      </c>
      <c r="O83" s="42">
        <f>P83+Q83</f>
        <v/>
      </c>
      <c r="P83" s="23" t="n">
        <v>3.72</v>
      </c>
      <c r="Q83" s="53" t="n">
        <v>1</v>
      </c>
      <c r="R83" s="42">
        <f>S83+T83</f>
        <v/>
      </c>
      <c r="S83" s="23" t="n">
        <v>1</v>
      </c>
      <c r="T83" s="53" t="n">
        <v>0</v>
      </c>
      <c r="U83" s="42">
        <f>V83+W83</f>
        <v/>
      </c>
      <c r="V83" s="23" t="n">
        <v>0</v>
      </c>
      <c r="W83" s="53" t="n">
        <v>0</v>
      </c>
      <c r="X83" s="42">
        <f>Y83+Z83</f>
        <v/>
      </c>
      <c r="Y83" s="23" t="n">
        <v>0</v>
      </c>
      <c r="Z83" s="53" t="n">
        <v>0</v>
      </c>
      <c r="AA83" s="42">
        <f>AB83+AC83</f>
        <v/>
      </c>
      <c r="AB83" s="23" t="n">
        <v>0</v>
      </c>
      <c r="AC83" s="53" t="n">
        <v>0</v>
      </c>
      <c r="AD83" s="42">
        <f>AE83+AF83</f>
        <v/>
      </c>
      <c r="AE83" s="23" t="n">
        <v>0</v>
      </c>
      <c r="AF83" s="53" t="n">
        <v>0</v>
      </c>
      <c r="AG83" s="42">
        <f>AH83+AI83</f>
        <v/>
      </c>
      <c r="AH83" s="23" t="n">
        <v>0</v>
      </c>
      <c r="AI83" s="53" t="n">
        <v>0</v>
      </c>
      <c r="AJ83" s="42">
        <f>AK83+AL83</f>
        <v/>
      </c>
      <c r="AK83" s="23" t="n">
        <v>0</v>
      </c>
      <c r="AL83" s="53" t="n">
        <v>1</v>
      </c>
      <c r="AM83" s="42">
        <f>AN83+AO83</f>
        <v/>
      </c>
      <c r="AN83" s="23" t="n">
        <v>0</v>
      </c>
      <c r="AO83" s="53" t="n">
        <v>0</v>
      </c>
      <c r="AP83" s="42">
        <f>AQ83+AR83</f>
        <v/>
      </c>
      <c r="AQ83" s="23" t="n">
        <v>0</v>
      </c>
      <c r="AR83" s="53" t="n">
        <v>0</v>
      </c>
      <c r="AS83" s="42">
        <f>AT83+AU83</f>
        <v/>
      </c>
      <c r="AT83" s="23" t="n">
        <v>0</v>
      </c>
      <c r="AU83" s="53" t="n">
        <v>0</v>
      </c>
      <c r="AV83" s="51">
        <f>C83+F83+I83+L83+O83+R83+U83+X83+AA83+AD83+AG83+AJ83+AM83+AP83+AS83</f>
        <v/>
      </c>
    </row>
    <row r="84" ht="15.75" customHeight="1" s="68" thickBot="1">
      <c r="A84" s="38" t="n">
        <v>68</v>
      </c>
      <c r="B84" s="39" t="inlineStr">
        <is>
          <t>Ogden Prep</t>
        </is>
      </c>
      <c r="C84" s="44">
        <f>D84+E84</f>
        <v/>
      </c>
      <c r="D84" s="45" t="n">
        <v>0</v>
      </c>
      <c r="E84" s="29" t="n">
        <v>0</v>
      </c>
      <c r="F84" s="44">
        <f>G84+H84</f>
        <v/>
      </c>
      <c r="G84" s="45" t="n">
        <v>0</v>
      </c>
      <c r="H84" s="29" t="n">
        <v>0</v>
      </c>
      <c r="I84" s="44">
        <f>J84+K84</f>
        <v/>
      </c>
      <c r="J84" s="45" t="n">
        <v>0</v>
      </c>
      <c r="K84" s="29" t="n">
        <v>1</v>
      </c>
      <c r="L84" s="44">
        <f>M84+N84</f>
        <v/>
      </c>
      <c r="M84" s="45" t="n">
        <v>13</v>
      </c>
      <c r="N84" s="29" t="n">
        <v>0.33</v>
      </c>
      <c r="O84" s="44">
        <f>P84+Q84</f>
        <v/>
      </c>
      <c r="P84" s="45" t="n">
        <v>3</v>
      </c>
      <c r="Q84" s="29" t="n">
        <v>4.67</v>
      </c>
      <c r="R84" s="44">
        <f>S84+T84</f>
        <v/>
      </c>
      <c r="S84" s="45" t="n">
        <v>2.5</v>
      </c>
      <c r="T84" s="29" t="n">
        <v>0</v>
      </c>
      <c r="U84" s="44">
        <f>V84+W84</f>
        <v/>
      </c>
      <c r="V84" s="45" t="n">
        <v>0</v>
      </c>
      <c r="W84" s="29" t="n">
        <v>0</v>
      </c>
      <c r="X84" s="44">
        <f>Y84+Z84</f>
        <v/>
      </c>
      <c r="Y84" s="45" t="n">
        <v>0</v>
      </c>
      <c r="Z84" s="29" t="n">
        <v>0</v>
      </c>
      <c r="AA84" s="44">
        <f>AB84+AC84</f>
        <v/>
      </c>
      <c r="AB84" s="45" t="n">
        <v>0</v>
      </c>
      <c r="AC84" s="29" t="n">
        <v>0</v>
      </c>
      <c r="AD84" s="44">
        <f>AE84+AF84</f>
        <v/>
      </c>
      <c r="AE84" s="45" t="n">
        <v>1</v>
      </c>
      <c r="AF84" s="29" t="n">
        <v>0</v>
      </c>
      <c r="AG84" s="44">
        <f>AH84+AI84</f>
        <v/>
      </c>
      <c r="AH84" s="45" t="n">
        <v>1</v>
      </c>
      <c r="AI84" s="29" t="n">
        <v>0</v>
      </c>
      <c r="AJ84" s="44">
        <f>AK84+AL84</f>
        <v/>
      </c>
      <c r="AK84" s="45" t="n">
        <v>1</v>
      </c>
      <c r="AL84" s="29" t="n">
        <v>1</v>
      </c>
      <c r="AM84" s="44">
        <f>AN84+AO84</f>
        <v/>
      </c>
      <c r="AN84" s="45" t="n">
        <v>0</v>
      </c>
      <c r="AO84" s="29" t="n">
        <v>0</v>
      </c>
      <c r="AP84" s="44">
        <f>AQ84+AR84</f>
        <v/>
      </c>
      <c r="AQ84" s="45" t="n">
        <v>0</v>
      </c>
      <c r="AR84" s="29" t="n">
        <v>0</v>
      </c>
      <c r="AS84" s="44">
        <f>AT84+AU84</f>
        <v/>
      </c>
      <c r="AT84" s="45" t="n">
        <v>0</v>
      </c>
      <c r="AU84" s="29" t="n">
        <v>0</v>
      </c>
      <c r="AV84" s="66">
        <f>C84+F84+I84+L84+O84+R84+U84+X84+AA84+AD84+AG84+AJ84+AM84+AP84+AS84</f>
        <v/>
      </c>
    </row>
    <row r="85">
      <c r="A85" s="38" t="inlineStr">
        <is>
          <t>8D</t>
        </is>
      </c>
      <c r="B85" s="39" t="inlineStr">
        <is>
          <t>Open Classroom</t>
        </is>
      </c>
      <c r="C85" s="47">
        <f>D85+E85</f>
        <v/>
      </c>
      <c r="D85" s="17" t="n">
        <v>0</v>
      </c>
      <c r="E85" s="16" t="n">
        <v>0</v>
      </c>
      <c r="F85" s="47">
        <f>G85+H85</f>
        <v/>
      </c>
      <c r="G85" s="17" t="n">
        <v>0</v>
      </c>
      <c r="H85" s="16" t="n">
        <v>0</v>
      </c>
      <c r="I85" s="47">
        <f>J85+K85</f>
        <v/>
      </c>
      <c r="J85" s="17" t="n">
        <v>1.5</v>
      </c>
      <c r="K85" s="16" t="n">
        <v>0</v>
      </c>
      <c r="L85" s="47">
        <f>M85+N85</f>
        <v/>
      </c>
      <c r="M85" s="17" t="n">
        <v>11</v>
      </c>
      <c r="N85" s="16" t="n">
        <v>1</v>
      </c>
      <c r="O85" s="47">
        <f>P85+Q85</f>
        <v/>
      </c>
      <c r="P85" s="17" t="n">
        <v>1</v>
      </c>
      <c r="Q85" s="16" t="n">
        <v>1</v>
      </c>
      <c r="R85" s="47">
        <f>S85+T85</f>
        <v/>
      </c>
      <c r="S85" s="17" t="n">
        <v>0</v>
      </c>
      <c r="T85" s="16" t="n">
        <v>1</v>
      </c>
      <c r="U85" s="47">
        <f>V85+W85</f>
        <v/>
      </c>
      <c r="V85" s="17" t="n">
        <v>1</v>
      </c>
      <c r="W85" s="16" t="n">
        <v>0</v>
      </c>
      <c r="X85" s="47">
        <f>Y85+Z85</f>
        <v/>
      </c>
      <c r="Y85" s="17" t="n">
        <v>0.5</v>
      </c>
      <c r="Z85" s="16" t="n">
        <v>0</v>
      </c>
      <c r="AA85" s="47">
        <f>AB85+AC85</f>
        <v/>
      </c>
      <c r="AB85" s="17" t="n">
        <v>0</v>
      </c>
      <c r="AC85" s="16" t="n">
        <v>0</v>
      </c>
      <c r="AD85" s="47">
        <f>AE85+AF85</f>
        <v/>
      </c>
      <c r="AE85" s="17" t="n">
        <v>0</v>
      </c>
      <c r="AF85" s="16" t="n">
        <v>1</v>
      </c>
      <c r="AG85" s="47">
        <f>AH85+AI85</f>
        <v/>
      </c>
      <c r="AH85" s="17" t="n">
        <v>0</v>
      </c>
      <c r="AI85" s="16" t="n">
        <v>0</v>
      </c>
      <c r="AJ85" s="47">
        <f>AK85+AL85</f>
        <v/>
      </c>
      <c r="AK85" s="17" t="n">
        <v>0</v>
      </c>
      <c r="AL85" s="16" t="n">
        <v>1</v>
      </c>
      <c r="AM85" s="47">
        <f>AN85+AO85</f>
        <v/>
      </c>
      <c r="AN85" s="17" t="n">
        <v>0</v>
      </c>
      <c r="AO85" s="16" t="n">
        <v>0</v>
      </c>
      <c r="AP85" s="47">
        <f>AQ85+AR85</f>
        <v/>
      </c>
      <c r="AQ85" s="17" t="n">
        <v>0</v>
      </c>
      <c r="AR85" s="16" t="n">
        <v>0</v>
      </c>
      <c r="AS85" s="47">
        <f>AT85+AU85</f>
        <v/>
      </c>
      <c r="AT85" s="17" t="n">
        <v>0</v>
      </c>
      <c r="AU85" s="16" t="n">
        <v>0</v>
      </c>
      <c r="AV85" s="18">
        <f>C85+F85+I85+L85+O85+R85+U85+X85+AA85+AD85+AG85+AJ85+AM85+AP85+AS85</f>
        <v/>
      </c>
    </row>
    <row r="86">
      <c r="A86" s="38" t="inlineStr">
        <is>
          <t>9C</t>
        </is>
      </c>
      <c r="B86" s="39" t="inlineStr">
        <is>
          <t>Paradigm High School</t>
        </is>
      </c>
      <c r="C86" s="42">
        <f>D86+E86</f>
        <v/>
      </c>
      <c r="D86" s="23" t="n">
        <v>0</v>
      </c>
      <c r="E86" s="53" t="n">
        <v>0</v>
      </c>
      <c r="F86" s="42">
        <f>G86+H86</f>
        <v/>
      </c>
      <c r="G86" s="23" t="n">
        <v>0</v>
      </c>
      <c r="H86" s="53" t="n">
        <v>0</v>
      </c>
      <c r="I86" s="42">
        <f>J86+K86</f>
        <v/>
      </c>
      <c r="J86" s="23" t="n">
        <v>0</v>
      </c>
      <c r="K86" s="53" t="n">
        <v>0</v>
      </c>
      <c r="L86" s="42">
        <f>M86+N86</f>
        <v/>
      </c>
      <c r="M86" s="23" t="n">
        <v>0</v>
      </c>
      <c r="N86" s="53" t="n">
        <v>0</v>
      </c>
      <c r="O86" s="42">
        <f>P86+Q86</f>
        <v/>
      </c>
      <c r="P86" s="23" t="n">
        <v>6</v>
      </c>
      <c r="Q86" s="53" t="n">
        <v>7.051</v>
      </c>
      <c r="R86" s="42">
        <f>S86+T86</f>
        <v/>
      </c>
      <c r="S86" s="23" t="n">
        <v>0</v>
      </c>
      <c r="T86" s="53" t="n">
        <v>0.5</v>
      </c>
      <c r="U86" s="42">
        <f>V86+W86</f>
        <v/>
      </c>
      <c r="V86" s="23" t="n">
        <v>0</v>
      </c>
      <c r="W86" s="53" t="n">
        <v>0</v>
      </c>
      <c r="X86" s="42">
        <f>Y86+Z86</f>
        <v/>
      </c>
      <c r="Y86" s="23" t="n">
        <v>0</v>
      </c>
      <c r="Z86" s="53" t="n">
        <v>0</v>
      </c>
      <c r="AA86" s="42">
        <f>AB86+AC86</f>
        <v/>
      </c>
      <c r="AB86" s="23" t="n">
        <v>0</v>
      </c>
      <c r="AC86" s="53" t="n">
        <v>0</v>
      </c>
      <c r="AD86" s="42">
        <f>AE86+AF86</f>
        <v/>
      </c>
      <c r="AE86" s="23" t="n">
        <v>0</v>
      </c>
      <c r="AF86" s="53" t="n">
        <v>0</v>
      </c>
      <c r="AG86" s="42">
        <f>AH86+AI86</f>
        <v/>
      </c>
      <c r="AH86" s="23" t="n">
        <v>1.67</v>
      </c>
      <c r="AI86" s="53" t="n">
        <v>0</v>
      </c>
      <c r="AJ86" s="42">
        <f>AK86+AL86</f>
        <v/>
      </c>
      <c r="AK86" s="23" t="n">
        <v>0</v>
      </c>
      <c r="AL86" s="53" t="n">
        <v>0</v>
      </c>
      <c r="AM86" s="42">
        <f>AN86+AO86</f>
        <v/>
      </c>
      <c r="AN86" s="23" t="n">
        <v>0</v>
      </c>
      <c r="AO86" s="53" t="n">
        <v>0</v>
      </c>
      <c r="AP86" s="42">
        <f>AQ86+AR86</f>
        <v/>
      </c>
      <c r="AQ86" s="23" t="n">
        <v>0</v>
      </c>
      <c r="AR86" s="53" t="n">
        <v>0</v>
      </c>
      <c r="AS86" s="42">
        <f>AT86+AU86</f>
        <v/>
      </c>
      <c r="AT86" s="23" t="n">
        <v>0</v>
      </c>
      <c r="AU86" s="53" t="n">
        <v>0</v>
      </c>
      <c r="AV86" s="51">
        <f>C86+F86+I86+L86+O86+R86+U86+X86+AA86+AD86+AG86+AJ86+AM86+AP86+AS86</f>
        <v/>
      </c>
    </row>
    <row r="87">
      <c r="A87" s="38" t="n">
        <v>86</v>
      </c>
      <c r="B87" s="39" t="inlineStr">
        <is>
          <t>Pinnacle Canyon</t>
        </is>
      </c>
      <c r="C87" s="42">
        <f>D87+E87</f>
        <v/>
      </c>
      <c r="D87" s="23" t="n">
        <v>0</v>
      </c>
      <c r="E87" s="53" t="n">
        <v>0</v>
      </c>
      <c r="F87" s="42">
        <f>G87+H87</f>
        <v/>
      </c>
      <c r="G87" s="23" t="n">
        <v>0</v>
      </c>
      <c r="H87" s="53" t="n">
        <v>0</v>
      </c>
      <c r="I87" s="42">
        <f>J87+K87</f>
        <v/>
      </c>
      <c r="J87" s="23" t="n">
        <v>1</v>
      </c>
      <c r="K87" s="53" t="n">
        <v>0</v>
      </c>
      <c r="L87" s="42">
        <f>M87+N87</f>
        <v/>
      </c>
      <c r="M87" s="23" t="n">
        <v>6.752</v>
      </c>
      <c r="N87" s="53" t="n">
        <v>2</v>
      </c>
      <c r="O87" s="42">
        <f>P87+Q87</f>
        <v/>
      </c>
      <c r="P87" s="23" t="n">
        <v>4.698</v>
      </c>
      <c r="Q87" s="53" t="n">
        <v>2.642</v>
      </c>
      <c r="R87" s="42">
        <f>S87+T87</f>
        <v/>
      </c>
      <c r="S87" s="23" t="n">
        <v>1.552</v>
      </c>
      <c r="T87" s="53" t="n">
        <v>0</v>
      </c>
      <c r="U87" s="42">
        <f>V87+W87</f>
        <v/>
      </c>
      <c r="V87" s="23" t="n">
        <v>0.8139999999999999</v>
      </c>
      <c r="W87" s="53" t="n">
        <v>0</v>
      </c>
      <c r="X87" s="42">
        <f>Y87+Z87</f>
        <v/>
      </c>
      <c r="Y87" s="23" t="n">
        <v>0</v>
      </c>
      <c r="Z87" s="53" t="n">
        <v>0</v>
      </c>
      <c r="AA87" s="42">
        <f>AB87+AC87</f>
        <v/>
      </c>
      <c r="AB87" s="23" t="n">
        <v>0</v>
      </c>
      <c r="AC87" s="53" t="n">
        <v>0</v>
      </c>
      <c r="AD87" s="42">
        <f>AE87+AF87</f>
        <v/>
      </c>
      <c r="AE87" s="23" t="n">
        <v>0</v>
      </c>
      <c r="AF87" s="53" t="n">
        <v>0</v>
      </c>
      <c r="AG87" s="42">
        <f>AH87+AI87</f>
        <v/>
      </c>
      <c r="AH87" s="23" t="n">
        <v>1.583</v>
      </c>
      <c r="AI87" s="53" t="n">
        <v>0</v>
      </c>
      <c r="AJ87" s="42">
        <f>AK87+AL87</f>
        <v/>
      </c>
      <c r="AK87" s="23" t="n">
        <v>1.056</v>
      </c>
      <c r="AL87" s="53" t="n">
        <v>0</v>
      </c>
      <c r="AM87" s="42">
        <f>AN87+AO87</f>
        <v/>
      </c>
      <c r="AN87" s="23" t="n">
        <v>1</v>
      </c>
      <c r="AO87" s="53" t="n">
        <v>0</v>
      </c>
      <c r="AP87" s="42">
        <f>AQ87+AR87</f>
        <v/>
      </c>
      <c r="AQ87" s="23" t="n">
        <v>0</v>
      </c>
      <c r="AR87" s="53" t="n">
        <v>0</v>
      </c>
      <c r="AS87" s="42">
        <f>AT87+AU87</f>
        <v/>
      </c>
      <c r="AT87" s="23" t="n">
        <v>0.37</v>
      </c>
      <c r="AU87" s="53" t="n">
        <v>0</v>
      </c>
      <c r="AV87" s="51">
        <f>C87+F87+I87+L87+O87+R87+U87+X87+AA87+AD87+AG87+AJ87+AM87+AP87+AS87</f>
        <v/>
      </c>
    </row>
    <row r="88">
      <c r="A88" s="38" t="inlineStr">
        <is>
          <t>A2</t>
        </is>
      </c>
      <c r="B88" s="39" t="inlineStr">
        <is>
          <t>Ranches</t>
        </is>
      </c>
      <c r="C88" s="42">
        <f>D88+E88</f>
        <v/>
      </c>
      <c r="D88" s="23" t="n">
        <v>0</v>
      </c>
      <c r="E88" s="53" t="n">
        <v>0</v>
      </c>
      <c r="F88" s="42">
        <f>G88+H88</f>
        <v/>
      </c>
      <c r="G88" s="23" t="n">
        <v>0</v>
      </c>
      <c r="H88" s="53" t="n">
        <v>0</v>
      </c>
      <c r="I88" s="42">
        <f>J88+K88</f>
        <v/>
      </c>
      <c r="J88" s="23" t="n">
        <v>1</v>
      </c>
      <c r="K88" s="53" t="n">
        <v>0</v>
      </c>
      <c r="L88" s="42">
        <f>M88+N88</f>
        <v/>
      </c>
      <c r="M88" s="23" t="n">
        <v>11.55</v>
      </c>
      <c r="N88" s="53" t="n">
        <v>1</v>
      </c>
      <c r="O88" s="42">
        <f>P88+Q88</f>
        <v/>
      </c>
      <c r="P88" s="23" t="n">
        <v>1.5</v>
      </c>
      <c r="Q88" s="53" t="n">
        <v>1</v>
      </c>
      <c r="R88" s="42">
        <f>S88+T88</f>
        <v/>
      </c>
      <c r="S88" s="23" t="n">
        <v>1</v>
      </c>
      <c r="T88" s="53" t="n">
        <v>0</v>
      </c>
      <c r="U88" s="42">
        <f>V88+W88</f>
        <v/>
      </c>
      <c r="V88" s="23" t="n">
        <v>0</v>
      </c>
      <c r="W88" s="53" t="n">
        <v>0</v>
      </c>
      <c r="X88" s="42">
        <f>Y88+Z88</f>
        <v/>
      </c>
      <c r="Y88" s="23" t="n">
        <v>0</v>
      </c>
      <c r="Z88" s="53" t="n">
        <v>0</v>
      </c>
      <c r="AA88" s="42">
        <f>AB88+AC88</f>
        <v/>
      </c>
      <c r="AB88" s="23" t="n">
        <v>0</v>
      </c>
      <c r="AC88" s="53" t="n">
        <v>0</v>
      </c>
      <c r="AD88" s="42">
        <f>AE88+AF88</f>
        <v/>
      </c>
      <c r="AE88" s="23" t="n">
        <v>0</v>
      </c>
      <c r="AF88" s="53" t="n">
        <v>0</v>
      </c>
      <c r="AG88" s="42">
        <f>AH88+AI88</f>
        <v/>
      </c>
      <c r="AH88" s="23" t="n">
        <v>0</v>
      </c>
      <c r="AI88" s="53" t="n">
        <v>0</v>
      </c>
      <c r="AJ88" s="42">
        <f>AK88+AL88</f>
        <v/>
      </c>
      <c r="AK88" s="23" t="n">
        <v>0</v>
      </c>
      <c r="AL88" s="53" t="n">
        <v>0</v>
      </c>
      <c r="AM88" s="42">
        <f>AN88+AO88</f>
        <v/>
      </c>
      <c r="AN88" s="23" t="n">
        <v>0</v>
      </c>
      <c r="AO88" s="53" t="n">
        <v>0</v>
      </c>
      <c r="AP88" s="42">
        <f>AQ88+AR88</f>
        <v/>
      </c>
      <c r="AQ88" s="23" t="n">
        <v>0</v>
      </c>
      <c r="AR88" s="53" t="n">
        <v>0</v>
      </c>
      <c r="AS88" s="42">
        <f>AT88+AU88</f>
        <v/>
      </c>
      <c r="AT88" s="23" t="n">
        <v>0</v>
      </c>
      <c r="AU88" s="53" t="n">
        <v>0</v>
      </c>
      <c r="AV88" s="51">
        <f>C88+F88+I88+L88+O88+R88+U88+X88+AA88+AD88+AG88+AJ88+AM88+AP88+AS88</f>
        <v/>
      </c>
    </row>
    <row r="89" ht="15.75" customHeight="1" s="68" thickBot="1">
      <c r="A89" s="38" t="inlineStr">
        <is>
          <t>7B</t>
        </is>
      </c>
      <c r="B89" s="39" t="inlineStr">
        <is>
          <t>[Person_15] Acad</t>
        </is>
      </c>
      <c r="C89" s="44">
        <f>D89+E89</f>
        <v/>
      </c>
      <c r="D89" s="45" t="n">
        <v>0</v>
      </c>
      <c r="E89" s="29" t="n">
        <v>0</v>
      </c>
      <c r="F89" s="44">
        <f>G89+H89</f>
        <v/>
      </c>
      <c r="G89" s="45" t="n">
        <v>0</v>
      </c>
      <c r="H89" s="29" t="n">
        <v>0</v>
      </c>
      <c r="I89" s="44">
        <f>J89+K89</f>
        <v/>
      </c>
      <c r="J89" s="45" t="n">
        <v>2</v>
      </c>
      <c r="K89" s="29" t="n">
        <v>0</v>
      </c>
      <c r="L89" s="44">
        <f>M89+N89</f>
        <v/>
      </c>
      <c r="M89" s="45" t="n">
        <v>17.375</v>
      </c>
      <c r="N89" s="29" t="n">
        <v>2.5</v>
      </c>
      <c r="O89" s="44">
        <f>P89+Q89</f>
        <v/>
      </c>
      <c r="P89" s="45" t="n">
        <v>5.597</v>
      </c>
      <c r="Q89" s="29" t="n">
        <v>2.5</v>
      </c>
      <c r="R89" s="44">
        <f>S89+T89</f>
        <v/>
      </c>
      <c r="S89" s="45" t="n">
        <v>2</v>
      </c>
      <c r="T89" s="29" t="n">
        <v>0</v>
      </c>
      <c r="U89" s="44">
        <f>V89+W89</f>
        <v/>
      </c>
      <c r="V89" s="45" t="n">
        <v>0.5</v>
      </c>
      <c r="W89" s="29" t="n">
        <v>1</v>
      </c>
      <c r="X89" s="44">
        <f>Y89+Z89</f>
        <v/>
      </c>
      <c r="Y89" s="45" t="n">
        <v>0</v>
      </c>
      <c r="Z89" s="29" t="n">
        <v>0</v>
      </c>
      <c r="AA89" s="44">
        <f>AB89+AC89</f>
        <v/>
      </c>
      <c r="AB89" s="45" t="n">
        <v>0</v>
      </c>
      <c r="AC89" s="29" t="n">
        <v>0</v>
      </c>
      <c r="AD89" s="44">
        <f>AE89+AF89</f>
        <v/>
      </c>
      <c r="AE89" s="45" t="n">
        <v>1</v>
      </c>
      <c r="AF89" s="29" t="n">
        <v>0</v>
      </c>
      <c r="AG89" s="44">
        <f>AH89+AI89</f>
        <v/>
      </c>
      <c r="AH89" s="45" t="n">
        <v>0</v>
      </c>
      <c r="AI89" s="29" t="n">
        <v>0</v>
      </c>
      <c r="AJ89" s="44">
        <f>AK89+AL89</f>
        <v/>
      </c>
      <c r="AK89" s="45" t="n">
        <v>0</v>
      </c>
      <c r="AL89" s="29" t="n">
        <v>1</v>
      </c>
      <c r="AM89" s="44">
        <f>AN89+AO89</f>
        <v/>
      </c>
      <c r="AN89" s="45" t="n">
        <v>0</v>
      </c>
      <c r="AO89" s="29" t="n">
        <v>0</v>
      </c>
      <c r="AP89" s="44">
        <f>AQ89+AR89</f>
        <v/>
      </c>
      <c r="AQ89" s="45" t="n">
        <v>0</v>
      </c>
      <c r="AR89" s="29" t="n">
        <v>0</v>
      </c>
      <c r="AS89" s="44">
        <f>AT89+AU89</f>
        <v/>
      </c>
      <c r="AT89" s="45" t="n">
        <v>0</v>
      </c>
      <c r="AU89" s="29" t="n">
        <v>0</v>
      </c>
      <c r="AV89" s="66">
        <f>C89+F89+I89+L89+O89+R89+U89+X89+AA89+AD89+AG89+AJ89+AM89+AP89+AS89</f>
        <v/>
      </c>
    </row>
    <row r="90">
      <c r="A90" s="38" t="inlineStr">
        <is>
          <t>1D</t>
        </is>
      </c>
      <c r="B90" s="39" t="inlineStr">
        <is>
          <t>Renaissance Acad</t>
        </is>
      </c>
      <c r="C90" s="47">
        <f>D90+E90</f>
        <v/>
      </c>
      <c r="D90" s="17" t="n">
        <v>0</v>
      </c>
      <c r="E90" s="16" t="n">
        <v>0</v>
      </c>
      <c r="F90" s="47">
        <f>G90+H90</f>
        <v/>
      </c>
      <c r="G90" s="17" t="n">
        <v>0</v>
      </c>
      <c r="H90" s="16" t="n">
        <v>0</v>
      </c>
      <c r="I90" s="47">
        <f>J90+K90</f>
        <v/>
      </c>
      <c r="J90" s="17" t="n">
        <v>2</v>
      </c>
      <c r="K90" s="16" t="n">
        <v>0</v>
      </c>
      <c r="L90" s="47">
        <f>M90+N90</f>
        <v/>
      </c>
      <c r="M90" s="17" t="n">
        <v>17.43</v>
      </c>
      <c r="N90" s="16" t="n">
        <v>3</v>
      </c>
      <c r="O90" s="47">
        <f>P90+Q90</f>
        <v/>
      </c>
      <c r="P90" s="17" t="n">
        <v>6.391</v>
      </c>
      <c r="Q90" s="16" t="n">
        <v>1</v>
      </c>
      <c r="R90" s="47">
        <f>S90+T90</f>
        <v/>
      </c>
      <c r="S90" s="17" t="n">
        <v>1</v>
      </c>
      <c r="T90" s="16" t="n">
        <v>0</v>
      </c>
      <c r="U90" s="47">
        <f>V90+W90</f>
        <v/>
      </c>
      <c r="V90" s="17" t="n">
        <v>1.2</v>
      </c>
      <c r="W90" s="16" t="n">
        <v>0</v>
      </c>
      <c r="X90" s="47">
        <f>Y90+Z90</f>
        <v/>
      </c>
      <c r="Y90" s="17" t="n">
        <v>0</v>
      </c>
      <c r="Z90" s="16" t="n">
        <v>0</v>
      </c>
      <c r="AA90" s="47">
        <f>AB90+AC90</f>
        <v/>
      </c>
      <c r="AB90" s="17" t="n">
        <v>0</v>
      </c>
      <c r="AC90" s="16" t="n">
        <v>0</v>
      </c>
      <c r="AD90" s="47">
        <f>AE90+AF90</f>
        <v/>
      </c>
      <c r="AE90" s="17" t="n">
        <v>0.35</v>
      </c>
      <c r="AF90" s="16" t="n">
        <v>0</v>
      </c>
      <c r="AG90" s="47">
        <f>AH90+AI90</f>
        <v/>
      </c>
      <c r="AH90" s="17" t="n">
        <v>0</v>
      </c>
      <c r="AI90" s="16" t="n">
        <v>0</v>
      </c>
      <c r="AJ90" s="47">
        <f>AK90+AL90</f>
        <v/>
      </c>
      <c r="AK90" s="17" t="n">
        <v>1.111</v>
      </c>
      <c r="AL90" s="16" t="n">
        <v>0.778</v>
      </c>
      <c r="AM90" s="47">
        <f>AN90+AO90</f>
        <v/>
      </c>
      <c r="AN90" s="17" t="n">
        <v>0</v>
      </c>
      <c r="AO90" s="16" t="n">
        <v>0</v>
      </c>
      <c r="AP90" s="47">
        <f>AQ90+AR90</f>
        <v/>
      </c>
      <c r="AQ90" s="17" t="n">
        <v>0</v>
      </c>
      <c r="AR90" s="16" t="n">
        <v>0</v>
      </c>
      <c r="AS90" s="47">
        <f>AT90+AU90</f>
        <v/>
      </c>
      <c r="AT90" s="17" t="n">
        <v>0</v>
      </c>
      <c r="AU90" s="16" t="n">
        <v>0</v>
      </c>
      <c r="AV90" s="18">
        <f>C90+F90+I90+L90+O90+R90+U90+X90+AA90+AD90+AG90+AJ90+AM90+AP90+AS90</f>
        <v/>
      </c>
    </row>
    <row r="91">
      <c r="A91" s="38" t="n">
        <v>97</v>
      </c>
      <c r="B91" s="39" t="inlineStr">
        <is>
          <t>Salt Lake Arts Acad</t>
        </is>
      </c>
      <c r="C91" s="42">
        <f>D91+E91</f>
        <v/>
      </c>
      <c r="D91" s="23" t="n">
        <v>0</v>
      </c>
      <c r="E91" s="53" t="n">
        <v>0</v>
      </c>
      <c r="F91" s="42">
        <f>G91+H91</f>
        <v/>
      </c>
      <c r="G91" s="23" t="n">
        <v>0</v>
      </c>
      <c r="H91" s="53" t="n">
        <v>0</v>
      </c>
      <c r="I91" s="42">
        <f>J91+K91</f>
        <v/>
      </c>
      <c r="J91" s="23" t="n">
        <v>0</v>
      </c>
      <c r="K91" s="53" t="n">
        <v>0</v>
      </c>
      <c r="L91" s="42">
        <f>M91+N91</f>
        <v/>
      </c>
      <c r="M91" s="23" t="n">
        <v>2</v>
      </c>
      <c r="N91" s="53" t="n">
        <v>1.5</v>
      </c>
      <c r="O91" s="42">
        <f>P91+Q91</f>
        <v/>
      </c>
      <c r="P91" s="23" t="n">
        <v>6</v>
      </c>
      <c r="Q91" s="53" t="n">
        <v>2.16</v>
      </c>
      <c r="R91" s="42">
        <f>S91+T91</f>
        <v/>
      </c>
      <c r="S91" s="23" t="n">
        <v>1</v>
      </c>
      <c r="T91" s="53" t="n">
        <v>0</v>
      </c>
      <c r="U91" s="42">
        <f>V91+W91</f>
        <v/>
      </c>
      <c r="V91" s="23" t="n">
        <v>0</v>
      </c>
      <c r="W91" s="53" t="n">
        <v>0</v>
      </c>
      <c r="X91" s="42">
        <f>Y91+Z91</f>
        <v/>
      </c>
      <c r="Y91" s="23" t="n">
        <v>0</v>
      </c>
      <c r="Z91" s="53" t="n">
        <v>0</v>
      </c>
      <c r="AA91" s="42">
        <f>AB91+AC91</f>
        <v/>
      </c>
      <c r="AB91" s="23" t="n">
        <v>0</v>
      </c>
      <c r="AC91" s="53" t="n">
        <v>0</v>
      </c>
      <c r="AD91" s="42">
        <f>AE91+AF91</f>
        <v/>
      </c>
      <c r="AE91" s="23" t="n">
        <v>0</v>
      </c>
      <c r="AF91" s="53" t="n">
        <v>0</v>
      </c>
      <c r="AG91" s="42">
        <f>AH91+AI91</f>
        <v/>
      </c>
      <c r="AH91" s="23" t="n">
        <v>0</v>
      </c>
      <c r="AI91" s="53" t="n">
        <v>0</v>
      </c>
      <c r="AJ91" s="42">
        <f>AK91+AL91</f>
        <v/>
      </c>
      <c r="AK91" s="23" t="n">
        <v>1</v>
      </c>
      <c r="AL91" s="53" t="n">
        <v>0</v>
      </c>
      <c r="AM91" s="42">
        <f>AN91+AO91</f>
        <v/>
      </c>
      <c r="AN91" s="23" t="n">
        <v>0</v>
      </c>
      <c r="AO91" s="53" t="n">
        <v>0</v>
      </c>
      <c r="AP91" s="42">
        <f>AQ91+AR91</f>
        <v/>
      </c>
      <c r="AQ91" s="23" t="n">
        <v>0</v>
      </c>
      <c r="AR91" s="53" t="n">
        <v>0</v>
      </c>
      <c r="AS91" s="42">
        <f>AT91+AU91</f>
        <v/>
      </c>
      <c r="AT91" s="23" t="n">
        <v>0</v>
      </c>
      <c r="AU91" s="53" t="n">
        <v>0</v>
      </c>
      <c r="AV91" s="51">
        <f>C91+F91+I91+L91+O91+R91+U91+X91+AA91+AD91+AG91+AJ91+AM91+AP91+AS91</f>
        <v/>
      </c>
    </row>
    <row r="92">
      <c r="A92" s="38" t="inlineStr">
        <is>
          <t>7D</t>
        </is>
      </c>
      <c r="B92" s="39" t="inlineStr">
        <is>
          <t>Salt Lake School for Perf. Arts</t>
        </is>
      </c>
      <c r="C92" s="42">
        <f>D92+E92</f>
        <v/>
      </c>
      <c r="D92" s="40" t="n">
        <v>0</v>
      </c>
      <c r="E92" s="41" t="n">
        <v>0</v>
      </c>
      <c r="F92" s="42">
        <f>G92+H92</f>
        <v/>
      </c>
      <c r="G92" s="40" t="n">
        <v>0</v>
      </c>
      <c r="H92" s="41" t="n">
        <v>0</v>
      </c>
      <c r="I92" s="42">
        <f>J92+K92</f>
        <v/>
      </c>
      <c r="J92" s="40" t="n">
        <v>0</v>
      </c>
      <c r="K92" s="41" t="n">
        <v>0</v>
      </c>
      <c r="L92" s="42">
        <f>M92+N92</f>
        <v/>
      </c>
      <c r="M92" s="40" t="n">
        <v>0</v>
      </c>
      <c r="N92" s="41" t="n">
        <v>0</v>
      </c>
      <c r="O92" s="42">
        <f>P92+Q92</f>
        <v/>
      </c>
      <c r="P92" s="40" t="n">
        <v>0.6830000000000001</v>
      </c>
      <c r="Q92" s="41" t="n">
        <v>1.13</v>
      </c>
      <c r="R92" s="42">
        <f>S92+T92</f>
        <v/>
      </c>
      <c r="S92" s="40" t="n">
        <v>0</v>
      </c>
      <c r="T92" s="41" t="n">
        <v>0</v>
      </c>
      <c r="U92" s="42">
        <f>V92+W92</f>
        <v/>
      </c>
      <c r="V92" s="40" t="n">
        <v>0</v>
      </c>
      <c r="W92" s="41" t="n">
        <v>0</v>
      </c>
      <c r="X92" s="42">
        <f>Y92+Z92</f>
        <v/>
      </c>
      <c r="Y92" s="40" t="n">
        <v>0</v>
      </c>
      <c r="Z92" s="41" t="n">
        <v>0</v>
      </c>
      <c r="AA92" s="42">
        <f>AB92+AC92</f>
        <v/>
      </c>
      <c r="AB92" s="40" t="n">
        <v>1</v>
      </c>
      <c r="AC92" s="41" t="n">
        <v>0</v>
      </c>
      <c r="AD92" s="42">
        <f>AE92+AF92</f>
        <v/>
      </c>
      <c r="AE92" s="40" t="n">
        <v>0</v>
      </c>
      <c r="AF92" s="41" t="n">
        <v>0</v>
      </c>
      <c r="AG92" s="42">
        <f>AH92+AI92</f>
        <v/>
      </c>
      <c r="AH92" s="40" t="n">
        <v>0</v>
      </c>
      <c r="AI92" s="41" t="n">
        <v>0</v>
      </c>
      <c r="AJ92" s="42">
        <f>AK92+AL92</f>
        <v/>
      </c>
      <c r="AK92" s="40" t="n">
        <v>1.88</v>
      </c>
      <c r="AL92" s="41" t="n">
        <v>0</v>
      </c>
      <c r="AM92" s="42">
        <f>AN92+AO92</f>
        <v/>
      </c>
      <c r="AN92" s="40" t="n">
        <v>0</v>
      </c>
      <c r="AO92" s="41" t="n">
        <v>0</v>
      </c>
      <c r="AP92" s="42">
        <f>AQ92+AR92</f>
        <v/>
      </c>
      <c r="AQ92" s="40" t="n">
        <v>0</v>
      </c>
      <c r="AR92" s="41" t="n">
        <v>0</v>
      </c>
      <c r="AS92" s="42">
        <f>AT92+AU92</f>
        <v/>
      </c>
      <c r="AT92" s="40" t="n">
        <v>0</v>
      </c>
      <c r="AU92" s="41" t="n">
        <v>0</v>
      </c>
      <c r="AV92" s="51">
        <f>C92+F92+I92+L92+O92+R92+U92+X92+AA92+AD92+AG92+AJ92+AM92+AP92+AS92</f>
        <v/>
      </c>
    </row>
    <row r="93">
      <c r="A93" s="38" t="n">
        <v>89</v>
      </c>
      <c r="B93" s="39" t="inlineStr">
        <is>
          <t>[Person_16]</t>
        </is>
      </c>
      <c r="C93" s="42">
        <f>D93+E93</f>
        <v/>
      </c>
      <c r="D93" s="23" t="n">
        <v>1</v>
      </c>
      <c r="E93" s="53" t="n">
        <v>0</v>
      </c>
      <c r="F93" s="42">
        <f>G93+H93</f>
        <v/>
      </c>
      <c r="G93" s="23" t="n">
        <v>0</v>
      </c>
      <c r="H93" s="53" t="n">
        <v>0</v>
      </c>
      <c r="I93" s="42">
        <f>J93+K93</f>
        <v/>
      </c>
      <c r="J93" s="23" t="n">
        <v>0</v>
      </c>
      <c r="K93" s="53" t="n">
        <v>0</v>
      </c>
      <c r="L93" s="42">
        <f>M93+N93</f>
        <v/>
      </c>
      <c r="M93" s="23" t="n">
        <v>7</v>
      </c>
      <c r="N93" s="53" t="n">
        <v>1</v>
      </c>
      <c r="O93" s="42">
        <f>P93+Q93</f>
        <v/>
      </c>
      <c r="P93" s="23" t="n">
        <v>0.2</v>
      </c>
      <c r="Q93" s="53" t="n">
        <v>0.2</v>
      </c>
      <c r="R93" s="42">
        <f>S93+T93</f>
        <v/>
      </c>
      <c r="S93" s="23" t="n">
        <v>0.8</v>
      </c>
      <c r="T93" s="53" t="n">
        <v>0</v>
      </c>
      <c r="U93" s="42">
        <f>V93+W93</f>
        <v/>
      </c>
      <c r="V93" s="23" t="n">
        <v>0</v>
      </c>
      <c r="W93" s="53" t="n">
        <v>0</v>
      </c>
      <c r="X93" s="42">
        <f>Y93+Z93</f>
        <v/>
      </c>
      <c r="Y93" s="23" t="n">
        <v>0</v>
      </c>
      <c r="Z93" s="53" t="n">
        <v>0</v>
      </c>
      <c r="AA93" s="42">
        <f>AB93+AC93</f>
        <v/>
      </c>
      <c r="AB93" s="23" t="n">
        <v>0</v>
      </c>
      <c r="AC93" s="53" t="n">
        <v>0</v>
      </c>
      <c r="AD93" s="42">
        <f>AE93+AF93</f>
        <v/>
      </c>
      <c r="AE93" s="23" t="n">
        <v>0</v>
      </c>
      <c r="AF93" s="53" t="n">
        <v>0</v>
      </c>
      <c r="AG93" s="42">
        <f>AH93+AI93</f>
        <v/>
      </c>
      <c r="AH93" s="23" t="n">
        <v>0</v>
      </c>
      <c r="AI93" s="53" t="n">
        <v>0</v>
      </c>
      <c r="AJ93" s="42">
        <f>AK93+AL93</f>
        <v/>
      </c>
      <c r="AK93" s="23" t="n">
        <v>0</v>
      </c>
      <c r="AL93" s="53" t="n">
        <v>0.8</v>
      </c>
      <c r="AM93" s="42">
        <f>AN93+AO93</f>
        <v/>
      </c>
      <c r="AN93" s="23" t="n">
        <v>0</v>
      </c>
      <c r="AO93" s="53" t="n">
        <v>0</v>
      </c>
      <c r="AP93" s="42">
        <f>AQ93+AR93</f>
        <v/>
      </c>
      <c r="AQ93" s="23" t="n">
        <v>0</v>
      </c>
      <c r="AR93" s="53" t="n">
        <v>0</v>
      </c>
      <c r="AS93" s="42">
        <f>AT93+AU93</f>
        <v/>
      </c>
      <c r="AT93" s="23" t="n">
        <v>0</v>
      </c>
      <c r="AU93" s="53" t="n">
        <v>0</v>
      </c>
      <c r="AV93" s="51">
        <f>C93+F93+I93+L93+O93+R93+U93+X93+AA93+AD93+AG93+AJ93+AM93+AP93+AS93</f>
        <v/>
      </c>
    </row>
    <row r="94" ht="15.75" customHeight="1" s="68" thickBot="1">
      <c r="A94" s="38" t="inlineStr">
        <is>
          <t>3D</t>
        </is>
      </c>
      <c r="B94" s="39" t="inlineStr">
        <is>
          <t>Spectrum Acad</t>
        </is>
      </c>
      <c r="C94" s="44">
        <f>D94+E94</f>
        <v/>
      </c>
      <c r="D94" s="45" t="n">
        <v>0</v>
      </c>
      <c r="E94" s="29" t="n">
        <v>0</v>
      </c>
      <c r="F94" s="44">
        <f>G94+H94</f>
        <v/>
      </c>
      <c r="G94" s="45" t="n">
        <v>0</v>
      </c>
      <c r="H94" s="29" t="n">
        <v>0</v>
      </c>
      <c r="I94" s="44">
        <f>J94+K94</f>
        <v/>
      </c>
      <c r="J94" s="45" t="n">
        <v>0</v>
      </c>
      <c r="K94" s="29" t="n">
        <v>0</v>
      </c>
      <c r="L94" s="44">
        <f>M94+N94</f>
        <v/>
      </c>
      <c r="M94" s="45" t="n">
        <v>0.5</v>
      </c>
      <c r="N94" s="29" t="n">
        <v>0</v>
      </c>
      <c r="O94" s="44">
        <f>P94+Q94</f>
        <v/>
      </c>
      <c r="P94" s="45" t="n">
        <v>0</v>
      </c>
      <c r="Q94" s="29" t="n">
        <v>0</v>
      </c>
      <c r="R94" s="44">
        <f>S94+T94</f>
        <v/>
      </c>
      <c r="S94" s="45">
        <f>11.667+1</f>
        <v/>
      </c>
      <c r="T94" s="29" t="n">
        <v>0.5</v>
      </c>
      <c r="U94" s="44">
        <f>V94+W94</f>
        <v/>
      </c>
      <c r="V94" s="45" t="n">
        <v>0</v>
      </c>
      <c r="W94" s="29" t="n">
        <v>0</v>
      </c>
      <c r="X94" s="44">
        <f>Y94+Z94</f>
        <v/>
      </c>
      <c r="Y94" s="45" t="n">
        <v>0</v>
      </c>
      <c r="Z94" s="29" t="n">
        <v>0</v>
      </c>
      <c r="AA94" s="44">
        <f>AB94+AC94</f>
        <v/>
      </c>
      <c r="AB94" s="45" t="n">
        <v>0</v>
      </c>
      <c r="AC94" s="29" t="n">
        <v>0</v>
      </c>
      <c r="AD94" s="44">
        <f>AE94+AF94</f>
        <v/>
      </c>
      <c r="AE94" s="45" t="n">
        <v>0</v>
      </c>
      <c r="AF94" s="29" t="n">
        <v>0</v>
      </c>
      <c r="AG94" s="44">
        <f>AH94+AI94</f>
        <v/>
      </c>
      <c r="AH94" s="45" t="n">
        <v>0</v>
      </c>
      <c r="AI94" s="29" t="n">
        <v>0</v>
      </c>
      <c r="AJ94" s="44">
        <f>AK94+AL94</f>
        <v/>
      </c>
      <c r="AK94" s="45" t="n">
        <v>1.111</v>
      </c>
      <c r="AL94" s="29" t="n">
        <v>0</v>
      </c>
      <c r="AM94" s="44">
        <f>AN94+AO94</f>
        <v/>
      </c>
      <c r="AN94" s="45" t="n">
        <v>1</v>
      </c>
      <c r="AO94" s="29" t="n">
        <v>0</v>
      </c>
      <c r="AP94" s="44">
        <f>AQ94+AR94</f>
        <v/>
      </c>
      <c r="AQ94" s="45" t="n">
        <v>0</v>
      </c>
      <c r="AR94" s="29" t="n">
        <v>0</v>
      </c>
      <c r="AS94" s="44">
        <f>AT94+AU94</f>
        <v/>
      </c>
      <c r="AT94" s="45" t="n">
        <v>0</v>
      </c>
      <c r="AU94" s="29" t="n">
        <v>0</v>
      </c>
      <c r="AV94" s="66">
        <f>C94+F94+I94+L94+O94+R94+U94+X94+AA94+AD94+AG94+AJ94+AM94+AP94+AS94</f>
        <v/>
      </c>
    </row>
    <row r="95">
      <c r="A95" s="38" t="inlineStr">
        <is>
          <t>A9</t>
        </is>
      </c>
      <c r="B95" s="39" t="inlineStr">
        <is>
          <t>SUCCESS Acad</t>
        </is>
      </c>
      <c r="C95" s="47">
        <f>D95+E95</f>
        <v/>
      </c>
      <c r="D95" s="52" t="n">
        <v>0</v>
      </c>
      <c r="E95" s="18" t="n">
        <v>0</v>
      </c>
      <c r="F95" s="47">
        <f>G95+H95</f>
        <v/>
      </c>
      <c r="G95" s="48" t="n">
        <v>0</v>
      </c>
      <c r="H95" s="49" t="n">
        <v>0</v>
      </c>
      <c r="I95" s="47">
        <f>J95+K95</f>
        <v/>
      </c>
      <c r="J95" s="48" t="n">
        <v>0</v>
      </c>
      <c r="K95" s="49" t="n">
        <v>0</v>
      </c>
      <c r="L95" s="47">
        <f>M95+N95</f>
        <v/>
      </c>
      <c r="M95" s="48" t="n">
        <v>0</v>
      </c>
      <c r="N95" s="49" t="n">
        <v>0</v>
      </c>
      <c r="O95" s="47">
        <f>P95+Q95</f>
        <v/>
      </c>
      <c r="P95" s="48" t="n">
        <v>2</v>
      </c>
      <c r="Q95" s="49" t="n">
        <v>3</v>
      </c>
      <c r="R95" s="47">
        <f>S95+T95</f>
        <v/>
      </c>
      <c r="S95" s="48" t="n">
        <v>0</v>
      </c>
      <c r="T95" s="49" t="n">
        <v>0</v>
      </c>
      <c r="U95" s="47">
        <f>V95+W95</f>
        <v/>
      </c>
      <c r="V95" s="48" t="n">
        <v>0</v>
      </c>
      <c r="W95" s="49" t="n">
        <v>0</v>
      </c>
      <c r="X95" s="47">
        <f>Y95+Z95</f>
        <v/>
      </c>
      <c r="Y95" s="48" t="n">
        <v>0</v>
      </c>
      <c r="Z95" s="49" t="n">
        <v>0</v>
      </c>
      <c r="AA95" s="47">
        <f>AB95+AC95</f>
        <v/>
      </c>
      <c r="AB95" s="48" t="n">
        <v>0</v>
      </c>
      <c r="AC95" s="49" t="n">
        <v>1</v>
      </c>
      <c r="AD95" s="47">
        <f>AE95+AF95</f>
        <v/>
      </c>
      <c r="AE95" s="48" t="n">
        <v>0</v>
      </c>
      <c r="AF95" s="49" t="n">
        <v>0</v>
      </c>
      <c r="AG95" s="47">
        <f>AH95+AI95</f>
        <v/>
      </c>
      <c r="AH95" s="48" t="n">
        <v>0</v>
      </c>
      <c r="AI95" s="49" t="n">
        <v>0</v>
      </c>
      <c r="AJ95" s="47">
        <f>AK95+AL95</f>
        <v/>
      </c>
      <c r="AK95" s="48" t="n">
        <v>1</v>
      </c>
      <c r="AL95" s="49" t="n">
        <v>0</v>
      </c>
      <c r="AM95" s="47">
        <f>AN95+AO95</f>
        <v/>
      </c>
      <c r="AN95" s="48" t="n">
        <v>0</v>
      </c>
      <c r="AO95" s="49" t="n">
        <v>0</v>
      </c>
      <c r="AP95" s="47">
        <f>AQ95+AR95</f>
        <v/>
      </c>
      <c r="AQ95" s="48" t="n">
        <v>0</v>
      </c>
      <c r="AR95" s="49" t="n">
        <v>0</v>
      </c>
      <c r="AS95" s="47">
        <f>AT95+AU95</f>
        <v/>
      </c>
      <c r="AT95" s="48" t="n">
        <v>0</v>
      </c>
      <c r="AU95" s="49" t="n">
        <v>0</v>
      </c>
      <c r="AV95" s="18">
        <f>C95+F95+I95+L95+O95+R95+U95+X95+AA95+AD95+AG95+AJ95+AM95+AP95+AS95</f>
        <v/>
      </c>
    </row>
    <row r="96">
      <c r="A96" s="38" t="n">
        <v>88</v>
      </c>
      <c r="B96" s="39" t="inlineStr">
        <is>
          <t>Success School</t>
        </is>
      </c>
      <c r="C96" s="42">
        <f>D96+E96</f>
        <v/>
      </c>
      <c r="D96" s="23" t="n">
        <v>0</v>
      </c>
      <c r="E96" s="53" t="n">
        <v>0</v>
      </c>
      <c r="F96" s="43">
        <f>G96+H96</f>
        <v/>
      </c>
      <c r="G96" s="23" t="n">
        <v>0</v>
      </c>
      <c r="H96" s="53" t="n">
        <v>0</v>
      </c>
      <c r="I96" s="42">
        <f>J96+K96</f>
        <v/>
      </c>
      <c r="J96" s="23" t="n">
        <v>0</v>
      </c>
      <c r="K96" s="53" t="n">
        <v>0</v>
      </c>
      <c r="L96" s="42">
        <f>M96+N96</f>
        <v/>
      </c>
      <c r="M96" s="23" t="n">
        <v>0</v>
      </c>
      <c r="N96" s="53" t="n">
        <v>0</v>
      </c>
      <c r="O96" s="42">
        <f>P96+Q96</f>
        <v/>
      </c>
      <c r="P96" s="23" t="n">
        <v>1</v>
      </c>
      <c r="Q96" s="53" t="n">
        <v>1</v>
      </c>
      <c r="R96" s="42">
        <f>S96+T96</f>
        <v/>
      </c>
      <c r="S96" s="23" t="n">
        <v>0</v>
      </c>
      <c r="T96" s="53" t="n">
        <v>0</v>
      </c>
      <c r="U96" s="42">
        <f>V96+W96</f>
        <v/>
      </c>
      <c r="V96" s="23" t="n">
        <v>0</v>
      </c>
      <c r="W96" s="53" t="n">
        <v>0</v>
      </c>
      <c r="X96" s="42">
        <f>Y96+Z96</f>
        <v/>
      </c>
      <c r="Y96" s="23" t="n">
        <v>0</v>
      </c>
      <c r="Z96" s="53" t="n">
        <v>0</v>
      </c>
      <c r="AA96" s="42">
        <f>AB96+AC96</f>
        <v/>
      </c>
      <c r="AB96" s="23" t="n">
        <v>0</v>
      </c>
      <c r="AC96" s="53" t="n">
        <v>0</v>
      </c>
      <c r="AD96" s="42">
        <f>AE96+AF96</f>
        <v/>
      </c>
      <c r="AE96" s="23" t="n">
        <v>0</v>
      </c>
      <c r="AF96" s="53" t="n">
        <v>0</v>
      </c>
      <c r="AG96" s="42">
        <f>AH96+AI96</f>
        <v/>
      </c>
      <c r="AH96" s="23" t="n">
        <v>0</v>
      </c>
      <c r="AI96" s="53" t="n">
        <v>0</v>
      </c>
      <c r="AJ96" s="42">
        <f>AK96+AL96</f>
        <v/>
      </c>
      <c r="AK96" s="23" t="n">
        <v>0</v>
      </c>
      <c r="AL96" s="53" t="n">
        <v>0</v>
      </c>
      <c r="AM96" s="42">
        <f>AN96+AO96</f>
        <v/>
      </c>
      <c r="AN96" s="23" t="n">
        <v>0</v>
      </c>
      <c r="AO96" s="53" t="n">
        <v>0</v>
      </c>
      <c r="AP96" s="42">
        <f>AQ96+AR96</f>
        <v/>
      </c>
      <c r="AQ96" s="23" t="n">
        <v>0</v>
      </c>
      <c r="AR96" s="53" t="n">
        <v>0</v>
      </c>
      <c r="AS96" s="42">
        <f>AT96+AU96</f>
        <v/>
      </c>
      <c r="AT96" s="23" t="n">
        <v>0</v>
      </c>
      <c r="AU96" s="53" t="n">
        <v>0</v>
      </c>
      <c r="AV96" s="51">
        <f>C96+F96+I96+L96+O96+R96+U96+X96+AA96+AD96+AG96+AJ96+AM96+AP96+AS96</f>
        <v/>
      </c>
    </row>
    <row r="97">
      <c r="A97" s="38" t="inlineStr">
        <is>
          <t>A4</t>
        </is>
      </c>
      <c r="B97" s="39" t="inlineStr">
        <is>
          <t>Summit Acad</t>
        </is>
      </c>
      <c r="C97" s="42">
        <f>D97+E97</f>
        <v/>
      </c>
      <c r="D97" s="23" t="n">
        <v>0</v>
      </c>
      <c r="E97" s="53" t="n">
        <v>0</v>
      </c>
      <c r="F97" s="42">
        <f>G97+H97</f>
        <v/>
      </c>
      <c r="G97" s="23" t="n">
        <v>0</v>
      </c>
      <c r="H97" s="53" t="n">
        <v>0</v>
      </c>
      <c r="I97" s="42">
        <f>J97+K97</f>
        <v/>
      </c>
      <c r="J97" s="23" t="n">
        <v>2</v>
      </c>
      <c r="K97" s="53" t="n">
        <v>0</v>
      </c>
      <c r="L97" s="42">
        <f>M97+N97</f>
        <v/>
      </c>
      <c r="M97" s="23" t="n">
        <v>23.553</v>
      </c>
      <c r="N97" s="53" t="n">
        <v>1</v>
      </c>
      <c r="O97" s="42">
        <f>P97+Q97</f>
        <v/>
      </c>
      <c r="P97" s="23" t="n">
        <v>8.243</v>
      </c>
      <c r="Q97" s="53" t="n">
        <v>2</v>
      </c>
      <c r="R97" s="42">
        <f>S97+T97</f>
        <v/>
      </c>
      <c r="S97" s="23" t="n">
        <v>1.285</v>
      </c>
      <c r="T97" s="53" t="n">
        <v>0</v>
      </c>
      <c r="U97" s="42">
        <f>V97+W97</f>
        <v/>
      </c>
      <c r="V97" s="23" t="n">
        <v>0</v>
      </c>
      <c r="W97" s="53" t="n">
        <v>0</v>
      </c>
      <c r="X97" s="42">
        <f>Y97+Z97</f>
        <v/>
      </c>
      <c r="Y97" s="23" t="n">
        <v>0</v>
      </c>
      <c r="Z97" s="53" t="n">
        <v>0</v>
      </c>
      <c r="AA97" s="42">
        <f>AB97+AC97</f>
        <v/>
      </c>
      <c r="AB97" s="23" t="n">
        <v>0</v>
      </c>
      <c r="AC97" s="53" t="n">
        <v>0</v>
      </c>
      <c r="AD97" s="42">
        <f>AE97+AF97</f>
        <v/>
      </c>
      <c r="AE97" s="23" t="n">
        <v>0</v>
      </c>
      <c r="AF97" s="53" t="n">
        <v>0</v>
      </c>
      <c r="AG97" s="42">
        <f>AH97+AI97</f>
        <v/>
      </c>
      <c r="AH97" s="23" t="n">
        <v>0</v>
      </c>
      <c r="AI97" s="53" t="n">
        <v>0</v>
      </c>
      <c r="AJ97" s="42">
        <f>AK97+AL97</f>
        <v/>
      </c>
      <c r="AK97" s="23" t="n">
        <v>1</v>
      </c>
      <c r="AL97" s="53" t="n">
        <v>1</v>
      </c>
      <c r="AM97" s="42">
        <f>AN97+AO97</f>
        <v/>
      </c>
      <c r="AN97" s="23" t="n">
        <v>0</v>
      </c>
      <c r="AO97" s="53" t="n">
        <v>0</v>
      </c>
      <c r="AP97" s="42">
        <f>AQ97+AR97</f>
        <v/>
      </c>
      <c r="AQ97" s="23" t="n">
        <v>0</v>
      </c>
      <c r="AR97" s="53" t="n">
        <v>0</v>
      </c>
      <c r="AS97" s="42">
        <f>AT97+AU97</f>
        <v/>
      </c>
      <c r="AT97" s="23" t="n">
        <v>0.67</v>
      </c>
      <c r="AU97" s="53" t="n">
        <v>0</v>
      </c>
      <c r="AV97" s="51">
        <f>C97+F97+I97+L97+O97+R97+U97+X97+AA97+AD97+AG97+AJ97+AM97+AP97+AS97</f>
        <v/>
      </c>
    </row>
    <row r="98">
      <c r="A98" s="38" t="inlineStr">
        <is>
          <t>4D</t>
        </is>
      </c>
      <c r="B98" s="39" t="inlineStr">
        <is>
          <t>Syracuse Arts</t>
        </is>
      </c>
      <c r="C98" s="42">
        <f>D98+E98</f>
        <v/>
      </c>
      <c r="D98" s="23" t="n">
        <v>0</v>
      </c>
      <c r="E98" s="53" t="n">
        <v>0</v>
      </c>
      <c r="F98" s="42">
        <f>G98+H98</f>
        <v/>
      </c>
      <c r="G98" s="23" t="n">
        <v>0</v>
      </c>
      <c r="H98" s="53" t="n">
        <v>0</v>
      </c>
      <c r="I98" s="42">
        <f>J98+K98</f>
        <v/>
      </c>
      <c r="J98" s="23" t="n">
        <v>2</v>
      </c>
      <c r="K98" s="53" t="n">
        <v>0</v>
      </c>
      <c r="L98" s="42">
        <f>M98+N98</f>
        <v/>
      </c>
      <c r="M98" s="23" t="n">
        <v>17</v>
      </c>
      <c r="N98" s="53" t="n">
        <v>2</v>
      </c>
      <c r="O98" s="42">
        <f>P98+Q98</f>
        <v/>
      </c>
      <c r="P98" s="23" t="n">
        <v>0</v>
      </c>
      <c r="Q98" s="53" t="n">
        <v>0</v>
      </c>
      <c r="R98" s="42">
        <f>S98+T98</f>
        <v/>
      </c>
      <c r="S98" s="23" t="n">
        <v>1</v>
      </c>
      <c r="T98" s="53" t="n">
        <v>0</v>
      </c>
      <c r="U98" s="42">
        <f>V98+W98</f>
        <v/>
      </c>
      <c r="V98" s="23" t="n">
        <v>0</v>
      </c>
      <c r="W98" s="53" t="n">
        <v>0</v>
      </c>
      <c r="X98" s="42">
        <f>Y98+Z98</f>
        <v/>
      </c>
      <c r="Y98" s="23" t="n">
        <v>0</v>
      </c>
      <c r="Z98" s="53" t="n">
        <v>0</v>
      </c>
      <c r="AA98" s="42">
        <f>AB98+AC98</f>
        <v/>
      </c>
      <c r="AB98" s="23" t="n">
        <v>0</v>
      </c>
      <c r="AC98" s="53" t="n">
        <v>0</v>
      </c>
      <c r="AD98" s="42">
        <f>AE98+AF98</f>
        <v/>
      </c>
      <c r="AE98" s="23" t="n">
        <v>0</v>
      </c>
      <c r="AF98" s="53" t="n">
        <v>0</v>
      </c>
      <c r="AG98" s="42">
        <f>AH98+AI98</f>
        <v/>
      </c>
      <c r="AH98" s="23" t="n">
        <v>0</v>
      </c>
      <c r="AI98" s="53" t="n">
        <v>0</v>
      </c>
      <c r="AJ98" s="42">
        <f>AK98+AL98</f>
        <v/>
      </c>
      <c r="AK98" s="23" t="n">
        <v>1</v>
      </c>
      <c r="AL98" s="53" t="n">
        <v>0</v>
      </c>
      <c r="AM98" s="42">
        <f>AN98+AO98</f>
        <v/>
      </c>
      <c r="AN98" s="23" t="n">
        <v>0</v>
      </c>
      <c r="AO98" s="53" t="n">
        <v>0</v>
      </c>
      <c r="AP98" s="42">
        <f>AQ98+AR98</f>
        <v/>
      </c>
      <c r="AQ98" s="23" t="n">
        <v>0</v>
      </c>
      <c r="AR98" s="53" t="n">
        <v>0</v>
      </c>
      <c r="AS98" s="42">
        <f>AT98+AU98</f>
        <v/>
      </c>
      <c r="AT98" s="23" t="n">
        <v>0</v>
      </c>
      <c r="AU98" s="53" t="n">
        <v>0</v>
      </c>
      <c r="AV98" s="51">
        <f>C98+F98+I98+L98+O98+R98+U98+X98+AA98+AD98+AG98+AJ98+AM98+AP98+AS98</f>
        <v/>
      </c>
    </row>
    <row r="99" ht="15.75" customHeight="1" s="68" thickBot="1">
      <c r="A99" s="38" t="n">
        <v>94</v>
      </c>
      <c r="B99" s="39" t="inlineStr">
        <is>
          <t>[Person_17]</t>
        </is>
      </c>
      <c r="C99" s="44">
        <f>D99+E99</f>
        <v/>
      </c>
      <c r="D99" s="45" t="n">
        <v>0</v>
      </c>
      <c r="E99" s="29" t="n">
        <v>0</v>
      </c>
      <c r="F99" s="44">
        <f>G99+H99</f>
        <v/>
      </c>
      <c r="G99" s="45" t="n">
        <v>0</v>
      </c>
      <c r="H99" s="29" t="n">
        <v>0</v>
      </c>
      <c r="I99" s="44">
        <f>J99+K99</f>
        <v/>
      </c>
      <c r="J99" s="45" t="n">
        <v>1</v>
      </c>
      <c r="K99" s="29" t="n">
        <v>0</v>
      </c>
      <c r="L99" s="44">
        <f>M99+N99</f>
        <v/>
      </c>
      <c r="M99" s="45" t="n">
        <v>11.3</v>
      </c>
      <c r="N99" s="29" t="n">
        <v>2.4</v>
      </c>
      <c r="O99" s="44">
        <f>P99+Q99</f>
        <v/>
      </c>
      <c r="P99" s="45" t="n">
        <v>3.2</v>
      </c>
      <c r="Q99" s="29" t="n">
        <v>1.6</v>
      </c>
      <c r="R99" s="44">
        <f>S99+T99</f>
        <v/>
      </c>
      <c r="S99" s="45" t="n">
        <v>2</v>
      </c>
      <c r="T99" s="29" t="n">
        <v>0</v>
      </c>
      <c r="U99" s="44">
        <f>V99+W99</f>
        <v/>
      </c>
      <c r="V99" s="45" t="n">
        <v>0</v>
      </c>
      <c r="W99" s="29" t="n">
        <v>0</v>
      </c>
      <c r="X99" s="44">
        <f>Y99+Z99</f>
        <v/>
      </c>
      <c r="Y99" s="45" t="n">
        <v>0</v>
      </c>
      <c r="Z99" s="29" t="n">
        <v>0</v>
      </c>
      <c r="AA99" s="44">
        <f>AB99+AC99</f>
        <v/>
      </c>
      <c r="AB99" s="45" t="n">
        <v>0</v>
      </c>
      <c r="AC99" s="29" t="n">
        <v>0</v>
      </c>
      <c r="AD99" s="44">
        <f>AE99+AF99</f>
        <v/>
      </c>
      <c r="AE99" s="45" t="n">
        <v>0</v>
      </c>
      <c r="AF99" s="29" t="n">
        <v>0</v>
      </c>
      <c r="AG99" s="44">
        <f>AH99+AI99</f>
        <v/>
      </c>
      <c r="AH99" s="45" t="n">
        <v>0</v>
      </c>
      <c r="AI99" s="29" t="n">
        <v>0</v>
      </c>
      <c r="AJ99" s="44">
        <f>AK99+AL99</f>
        <v/>
      </c>
      <c r="AK99" s="45" t="n">
        <v>0</v>
      </c>
      <c r="AL99" s="29" t="n">
        <v>1</v>
      </c>
      <c r="AM99" s="44">
        <f>AN99+AO99</f>
        <v/>
      </c>
      <c r="AN99" s="45" t="n">
        <v>0</v>
      </c>
      <c r="AO99" s="29" t="n">
        <v>0</v>
      </c>
      <c r="AP99" s="44">
        <f>AQ99+AR99</f>
        <v/>
      </c>
      <c r="AQ99" s="45" t="n">
        <v>0</v>
      </c>
      <c r="AR99" s="29" t="n">
        <v>0</v>
      </c>
      <c r="AS99" s="44">
        <f>AT99+AU99</f>
        <v/>
      </c>
      <c r="AT99" s="45" t="n">
        <v>0</v>
      </c>
      <c r="AU99" s="29" t="n">
        <v>0</v>
      </c>
      <c r="AV99" s="66">
        <f>C99+F99+I99+L99+O99+R99+U99+X99+AA99+AD99+AG99+AJ99+AM99+AP99+AS99</f>
        <v/>
      </c>
    </row>
    <row r="100">
      <c r="A100" s="38" t="inlineStr">
        <is>
          <t>6B</t>
        </is>
      </c>
      <c r="B100" s="39" t="inlineStr">
        <is>
          <t>[Person_18]</t>
        </is>
      </c>
      <c r="C100" s="42">
        <f>D100+E100</f>
        <v/>
      </c>
      <c r="D100" s="23" t="n">
        <v>0</v>
      </c>
      <c r="E100" s="53" t="n">
        <v>0</v>
      </c>
      <c r="F100" s="42">
        <f>G100+H100</f>
        <v/>
      </c>
      <c r="G100" s="23" t="n">
        <v>0</v>
      </c>
      <c r="H100" s="53" t="n">
        <v>0</v>
      </c>
      <c r="I100" s="42">
        <f>J100+K100</f>
        <v/>
      </c>
      <c r="J100" s="23" t="n">
        <v>2</v>
      </c>
      <c r="K100" s="53" t="n">
        <v>0</v>
      </c>
      <c r="L100" s="42">
        <f>M100+N100</f>
        <v/>
      </c>
      <c r="M100" s="23" t="n">
        <v>11</v>
      </c>
      <c r="N100" s="53" t="n">
        <v>3.4</v>
      </c>
      <c r="O100" s="42">
        <f>P100+Q100</f>
        <v/>
      </c>
      <c r="P100" s="23" t="n">
        <v>3</v>
      </c>
      <c r="Q100" s="53" t="n">
        <v>0.6</v>
      </c>
      <c r="R100" s="42">
        <f>S100+T100</f>
        <v/>
      </c>
      <c r="S100" s="23" t="n">
        <v>0.944</v>
      </c>
      <c r="T100" s="53" t="n">
        <v>1</v>
      </c>
      <c r="U100" s="42">
        <f>V100+W100</f>
        <v/>
      </c>
      <c r="V100" s="23" t="n">
        <v>1</v>
      </c>
      <c r="W100" s="53" t="n">
        <v>0</v>
      </c>
      <c r="X100" s="42">
        <f>Y100+Z100</f>
        <v/>
      </c>
      <c r="Y100" s="23" t="n">
        <v>0</v>
      </c>
      <c r="Z100" s="53" t="n">
        <v>0</v>
      </c>
      <c r="AA100" s="42">
        <f>AB100+AC100</f>
        <v/>
      </c>
      <c r="AB100" s="23" t="n">
        <v>0</v>
      </c>
      <c r="AC100" s="53" t="n">
        <v>0</v>
      </c>
      <c r="AD100" s="42">
        <f>AE100+AF100</f>
        <v/>
      </c>
      <c r="AE100" s="23" t="n">
        <v>0</v>
      </c>
      <c r="AF100" s="53" t="n">
        <v>0</v>
      </c>
      <c r="AG100" s="42">
        <f>AH100+AI100</f>
        <v/>
      </c>
      <c r="AH100" s="23" t="n">
        <v>0</v>
      </c>
      <c r="AI100" s="53" t="n">
        <v>0</v>
      </c>
      <c r="AJ100" s="42">
        <f>AK100+AL100</f>
        <v/>
      </c>
      <c r="AK100" s="23" t="n">
        <v>0</v>
      </c>
      <c r="AL100" s="53" t="n">
        <v>1</v>
      </c>
      <c r="AM100" s="42">
        <f>AN100+AO100</f>
        <v/>
      </c>
      <c r="AN100" s="23" t="n">
        <v>1</v>
      </c>
      <c r="AO100" s="53" t="n">
        <v>0</v>
      </c>
      <c r="AP100" s="42">
        <f>AQ100+AR100</f>
        <v/>
      </c>
      <c r="AQ100" s="23" t="n">
        <v>0</v>
      </c>
      <c r="AR100" s="53" t="n">
        <v>0</v>
      </c>
      <c r="AS100" s="42">
        <f>AT100+AU100</f>
        <v/>
      </c>
      <c r="AT100" s="23" t="n">
        <v>0</v>
      </c>
      <c r="AU100" s="53" t="n">
        <v>0</v>
      </c>
      <c r="AV100" s="51">
        <f>C100+F100+I100+L100+O100+R100+U100+X100+AA100+AD100+AG100+AJ100+AM100+AP100+AS100</f>
        <v/>
      </c>
    </row>
    <row r="101">
      <c r="A101" s="38" t="n">
        <v>95</v>
      </c>
      <c r="B101" s="39" t="inlineStr">
        <is>
          <t>[Person_27].</t>
        </is>
      </c>
      <c r="C101" s="42">
        <f>D101+E101</f>
        <v/>
      </c>
      <c r="D101" s="23" t="n">
        <v>0</v>
      </c>
      <c r="E101" s="53" t="n">
        <v>0</v>
      </c>
      <c r="F101" s="42">
        <f>G101+H101</f>
        <v/>
      </c>
      <c r="G101" s="23" t="n">
        <v>0</v>
      </c>
      <c r="H101" s="53" t="n">
        <v>0</v>
      </c>
      <c r="I101" s="42">
        <f>J101+K101</f>
        <v/>
      </c>
      <c r="J101" s="23" t="n">
        <v>1</v>
      </c>
      <c r="K101" s="53" t="n">
        <v>0</v>
      </c>
      <c r="L101" s="42">
        <f>M101+N101</f>
        <v/>
      </c>
      <c r="M101" s="23" t="n">
        <v>14.63</v>
      </c>
      <c r="N101" s="53" t="n">
        <v>0.75</v>
      </c>
      <c r="O101" s="42">
        <f>P101+Q101</f>
        <v/>
      </c>
      <c r="P101" s="23" t="n">
        <v>3.87</v>
      </c>
      <c r="Q101" s="53" t="n">
        <v>3</v>
      </c>
      <c r="R101" s="42">
        <f>S101+T101</f>
        <v/>
      </c>
      <c r="S101" s="23" t="n">
        <v>0</v>
      </c>
      <c r="T101" s="53" t="n">
        <v>1</v>
      </c>
      <c r="U101" s="42">
        <f>V101+W101</f>
        <v/>
      </c>
      <c r="V101" s="23" t="n">
        <v>0</v>
      </c>
      <c r="W101" s="53" t="n">
        <v>0</v>
      </c>
      <c r="X101" s="42">
        <f>Y101+Z101</f>
        <v/>
      </c>
      <c r="Y101" s="23" t="n">
        <v>0</v>
      </c>
      <c r="Z101" s="53" t="n">
        <v>0</v>
      </c>
      <c r="AA101" s="42">
        <f>AB101+AC101</f>
        <v/>
      </c>
      <c r="AB101" s="23" t="n">
        <v>0</v>
      </c>
      <c r="AC101" s="53" t="n">
        <v>0</v>
      </c>
      <c r="AD101" s="42">
        <f>AE101+AF101</f>
        <v/>
      </c>
      <c r="AE101" s="23" t="n">
        <v>0</v>
      </c>
      <c r="AF101" s="53" t="n">
        <v>0.75</v>
      </c>
      <c r="AG101" s="42">
        <f>AH101+AI101</f>
        <v/>
      </c>
      <c r="AH101" s="23" t="n">
        <v>0</v>
      </c>
      <c r="AI101" s="53" t="n">
        <v>0</v>
      </c>
      <c r="AJ101" s="42">
        <f>AK101+AL101</f>
        <v/>
      </c>
      <c r="AK101" s="23" t="n">
        <v>0</v>
      </c>
      <c r="AL101" s="53" t="n">
        <v>1</v>
      </c>
      <c r="AM101" s="42">
        <f>AN101+AO101</f>
        <v/>
      </c>
      <c r="AN101" s="23" t="n">
        <v>0</v>
      </c>
      <c r="AO101" s="53" t="n">
        <v>0</v>
      </c>
      <c r="AP101" s="42">
        <f>AQ101+AR101</f>
        <v/>
      </c>
      <c r="AQ101" s="23" t="n">
        <v>0</v>
      </c>
      <c r="AR101" s="53" t="n">
        <v>0</v>
      </c>
      <c r="AS101" s="42">
        <f>AT101+AU101</f>
        <v/>
      </c>
      <c r="AT101" s="23" t="n">
        <v>0</v>
      </c>
      <c r="AU101" s="53" t="n">
        <v>0</v>
      </c>
      <c r="AV101" s="51">
        <f>C101+F101+I101+L101+O101+R101+U101+X101+AA101+AD101+AG101+AJ101+AM101+AP101+AS101</f>
        <v/>
      </c>
    </row>
    <row r="102">
      <c r="A102" s="38" t="n">
        <v>90</v>
      </c>
      <c r="B102" s="39" t="inlineStr">
        <is>
          <t>Tuacahn High</t>
        </is>
      </c>
      <c r="C102" s="42">
        <f>D102+E102</f>
        <v/>
      </c>
      <c r="D102" s="23" t="n">
        <v>0</v>
      </c>
      <c r="E102" s="53" t="n">
        <v>0</v>
      </c>
      <c r="F102" s="42">
        <f>G102+H102</f>
        <v/>
      </c>
      <c r="G102" s="23" t="n">
        <v>0</v>
      </c>
      <c r="H102" s="53" t="n">
        <v>0</v>
      </c>
      <c r="I102" s="42">
        <f>J102+K102</f>
        <v/>
      </c>
      <c r="J102" s="23" t="n">
        <v>0</v>
      </c>
      <c r="K102" s="53" t="n">
        <v>0</v>
      </c>
      <c r="L102" s="42">
        <f>M102+N102</f>
        <v/>
      </c>
      <c r="M102" s="23" t="n">
        <v>0</v>
      </c>
      <c r="N102" s="53" t="n">
        <v>0</v>
      </c>
      <c r="O102" s="42">
        <f>P102+Q102</f>
        <v/>
      </c>
      <c r="P102" s="23" t="n">
        <v>6.336</v>
      </c>
      <c r="Q102" s="53" t="n">
        <v>6</v>
      </c>
      <c r="R102" s="42">
        <f>S102+T102</f>
        <v/>
      </c>
      <c r="S102" s="23" t="n">
        <v>0</v>
      </c>
      <c r="T102" s="53" t="n">
        <v>0</v>
      </c>
      <c r="U102" s="42">
        <f>V102+W102</f>
        <v/>
      </c>
      <c r="V102" s="23" t="n">
        <v>0</v>
      </c>
      <c r="W102" s="53" t="n">
        <v>0.34</v>
      </c>
      <c r="X102" s="42">
        <f>Y102+Z102</f>
        <v/>
      </c>
      <c r="Y102" s="23" t="n">
        <v>0</v>
      </c>
      <c r="Z102" s="53" t="n">
        <v>0</v>
      </c>
      <c r="AA102" s="42">
        <f>AB102+AC102</f>
        <v/>
      </c>
      <c r="AB102" s="23" t="n">
        <v>1</v>
      </c>
      <c r="AC102" s="53" t="n">
        <v>0</v>
      </c>
      <c r="AD102" s="42">
        <f>AE102+AF102</f>
        <v/>
      </c>
      <c r="AE102" s="23" t="n">
        <v>1</v>
      </c>
      <c r="AF102" s="53" t="n">
        <v>0</v>
      </c>
      <c r="AG102" s="42">
        <f>AH102+AI102</f>
        <v/>
      </c>
      <c r="AH102" s="23" t="n">
        <v>0</v>
      </c>
      <c r="AI102" s="53" t="n">
        <v>0</v>
      </c>
      <c r="AJ102" s="42">
        <f>AK102+AL102</f>
        <v/>
      </c>
      <c r="AK102" s="23" t="n">
        <v>0.5</v>
      </c>
      <c r="AL102" s="53" t="n">
        <v>1.96</v>
      </c>
      <c r="AM102" s="42">
        <f>AN102+AO102</f>
        <v/>
      </c>
      <c r="AN102" s="23" t="n">
        <v>0</v>
      </c>
      <c r="AO102" s="53" t="n">
        <v>0</v>
      </c>
      <c r="AP102" s="42">
        <f>AQ102+AR102</f>
        <v/>
      </c>
      <c r="AQ102" s="23" t="n">
        <v>0</v>
      </c>
      <c r="AR102" s="53" t="n">
        <v>0</v>
      </c>
      <c r="AS102" s="42">
        <f>AT102+AU102</f>
        <v/>
      </c>
      <c r="AT102" s="23" t="n">
        <v>0</v>
      </c>
      <c r="AU102" s="53" t="n">
        <v>0</v>
      </c>
      <c r="AV102" s="51">
        <f>C102+F102+I102+L102+O102+R102+U102+X102+AA102+AD102+AG102+AJ102+AM102+AP102+AS102</f>
        <v/>
      </c>
    </row>
    <row r="103">
      <c r="A103" s="38" t="inlineStr">
        <is>
          <t>1B</t>
        </is>
      </c>
      <c r="B103" s="39" t="inlineStr">
        <is>
          <t>UCAS</t>
        </is>
      </c>
      <c r="C103" s="42">
        <f>D103+E103</f>
        <v/>
      </c>
      <c r="D103" s="23" t="n">
        <v>0</v>
      </c>
      <c r="E103" s="53" t="n">
        <v>0</v>
      </c>
      <c r="F103" s="42">
        <f>G103+H103</f>
        <v/>
      </c>
      <c r="G103" s="23" t="n">
        <v>0</v>
      </c>
      <c r="H103" s="53" t="n">
        <v>0</v>
      </c>
      <c r="I103" s="42">
        <f>J103+K103</f>
        <v/>
      </c>
      <c r="J103" s="23" t="n">
        <v>0</v>
      </c>
      <c r="K103" s="53" t="n">
        <v>0</v>
      </c>
      <c r="L103" s="42">
        <f>M103+N103</f>
        <v/>
      </c>
      <c r="M103" s="23" t="n">
        <v>0</v>
      </c>
      <c r="N103" s="53" t="n">
        <v>0</v>
      </c>
      <c r="O103" s="42">
        <f>P103+Q103</f>
        <v/>
      </c>
      <c r="P103" s="23" t="n">
        <v>4.4</v>
      </c>
      <c r="Q103" s="53" t="n">
        <v>5.2</v>
      </c>
      <c r="R103" s="42">
        <f>S103+T103</f>
        <v/>
      </c>
      <c r="S103" s="23" t="n">
        <v>0</v>
      </c>
      <c r="T103" s="53" t="n">
        <v>0</v>
      </c>
      <c r="U103" s="42">
        <f>V103+W103</f>
        <v/>
      </c>
      <c r="V103" s="23" t="n">
        <v>0</v>
      </c>
      <c r="W103" s="53" t="n">
        <v>0</v>
      </c>
      <c r="X103" s="42">
        <f>Y103+Z103</f>
        <v/>
      </c>
      <c r="Y103" s="23" t="n">
        <v>0</v>
      </c>
      <c r="Z103" s="53" t="n">
        <v>0</v>
      </c>
      <c r="AA103" s="42">
        <f>AB103+AC103</f>
        <v/>
      </c>
      <c r="AB103" s="23" t="n">
        <v>0.9</v>
      </c>
      <c r="AC103" s="53" t="n">
        <v>1.62</v>
      </c>
      <c r="AD103" s="42">
        <f>AE103+AF103</f>
        <v/>
      </c>
      <c r="AE103" s="23" t="n">
        <v>0</v>
      </c>
      <c r="AF103" s="53" t="n">
        <v>0</v>
      </c>
      <c r="AG103" s="42">
        <f>AH103+AI103</f>
        <v/>
      </c>
      <c r="AH103" s="23" t="n">
        <v>0</v>
      </c>
      <c r="AI103" s="53" t="n">
        <v>0</v>
      </c>
      <c r="AJ103" s="42">
        <f>AK103+AL103</f>
        <v/>
      </c>
      <c r="AK103" s="23" t="n">
        <v>0.1</v>
      </c>
      <c r="AL103" s="53" t="n">
        <v>1.18</v>
      </c>
      <c r="AM103" s="42">
        <f>AN103+AO103</f>
        <v/>
      </c>
      <c r="AN103" s="23" t="n">
        <v>0</v>
      </c>
      <c r="AO103" s="53" t="n">
        <v>0</v>
      </c>
      <c r="AP103" s="42">
        <f>AQ103+AR103</f>
        <v/>
      </c>
      <c r="AQ103" s="23" t="n">
        <v>0</v>
      </c>
      <c r="AR103" s="53" t="n">
        <v>0</v>
      </c>
      <c r="AS103" s="42">
        <f>AT103+AU103</f>
        <v/>
      </c>
      <c r="AT103" s="23" t="n">
        <v>0</v>
      </c>
      <c r="AU103" s="53" t="n">
        <v>0</v>
      </c>
      <c r="AV103" s="51">
        <f>C103+F103+I103+L103+O103+R103+U103+X103+AA103+AD103+AG103+AJ103+AM103+AP103+AS103</f>
        <v/>
      </c>
    </row>
    <row r="104">
      <c r="A104" s="38" t="n">
        <v>92</v>
      </c>
      <c r="B104" s="39" t="inlineStr">
        <is>
          <t>Uintah River</t>
        </is>
      </c>
      <c r="C104" s="42">
        <f>D104+E104</f>
        <v/>
      </c>
      <c r="D104" s="23" t="n">
        <v>0</v>
      </c>
      <c r="E104" s="53" t="n">
        <v>0</v>
      </c>
      <c r="F104" s="42">
        <f>G104+H104</f>
        <v/>
      </c>
      <c r="G104" s="23" t="n">
        <v>0</v>
      </c>
      <c r="H104" s="53" t="n">
        <v>0</v>
      </c>
      <c r="I104" s="42">
        <f>J104+K104</f>
        <v/>
      </c>
      <c r="J104" s="23" t="n">
        <v>0</v>
      </c>
      <c r="K104" s="53" t="n">
        <v>0</v>
      </c>
      <c r="L104" s="42">
        <f>M104+N104</f>
        <v/>
      </c>
      <c r="M104" s="23" t="n">
        <v>0</v>
      </c>
      <c r="N104" s="53" t="n">
        <v>0</v>
      </c>
      <c r="O104" s="42">
        <f>P104+Q104</f>
        <v/>
      </c>
      <c r="P104" s="23" t="n">
        <v>1</v>
      </c>
      <c r="Q104" s="53" t="n">
        <v>0.793</v>
      </c>
      <c r="R104" s="42">
        <f>S104+T104</f>
        <v/>
      </c>
      <c r="S104" s="23" t="n">
        <v>1</v>
      </c>
      <c r="T104" s="53" t="n">
        <v>0</v>
      </c>
      <c r="U104" s="42">
        <f>V104+W104</f>
        <v/>
      </c>
      <c r="V104" s="23" t="n">
        <v>0</v>
      </c>
      <c r="W104" s="53" t="n">
        <v>0</v>
      </c>
      <c r="X104" s="42">
        <f>Y104+Z104</f>
        <v/>
      </c>
      <c r="Y104" s="23" t="n">
        <v>0</v>
      </c>
      <c r="Z104" s="53" t="n">
        <v>0</v>
      </c>
      <c r="AA104" s="42">
        <f>AB104+AC104</f>
        <v/>
      </c>
      <c r="AB104" s="23" t="n">
        <v>0</v>
      </c>
      <c r="AC104" s="53" t="n">
        <v>1</v>
      </c>
      <c r="AD104" s="42">
        <f>AE104+AF104</f>
        <v/>
      </c>
      <c r="AE104" s="23" t="n">
        <v>0</v>
      </c>
      <c r="AF104" s="53" t="n">
        <v>0</v>
      </c>
      <c r="AG104" s="42">
        <f>AH104+AI104</f>
        <v/>
      </c>
      <c r="AH104" s="23" t="n">
        <v>0</v>
      </c>
      <c r="AI104" s="53" t="n">
        <v>0</v>
      </c>
      <c r="AJ104" s="42">
        <f>AK104+AL104</f>
        <v/>
      </c>
      <c r="AK104" s="23" t="n">
        <v>0</v>
      </c>
      <c r="AL104" s="53" t="n">
        <v>1</v>
      </c>
      <c r="AM104" s="42">
        <f>AN104+AO104</f>
        <v/>
      </c>
      <c r="AN104" s="23" t="n">
        <v>0</v>
      </c>
      <c r="AO104" s="53" t="n">
        <v>0</v>
      </c>
      <c r="AP104" s="42">
        <f>AQ104+AR104</f>
        <v/>
      </c>
      <c r="AQ104" s="23" t="n">
        <v>0</v>
      </c>
      <c r="AR104" s="53" t="n">
        <v>0</v>
      </c>
      <c r="AS104" s="42">
        <f>AT104+AU104</f>
        <v/>
      </c>
      <c r="AT104" s="23" t="n">
        <v>0</v>
      </c>
      <c r="AU104" s="53" t="n">
        <v>0</v>
      </c>
      <c r="AV104" s="51">
        <f>C104+F104+I104+L104+O104+R104+U104+X104+AA104+AD104+AG104+AJ104+AM104+AP104+AS104</f>
        <v/>
      </c>
    </row>
    <row r="105">
      <c r="A105" s="38" t="n">
        <v>81</v>
      </c>
      <c r="B105" s="39" t="inlineStr">
        <is>
          <t>Walden</t>
        </is>
      </c>
      <c r="C105" s="42">
        <f>D105+E105</f>
        <v/>
      </c>
      <c r="D105" s="23" t="n">
        <v>0</v>
      </c>
      <c r="E105" s="53" t="n">
        <v>0</v>
      </c>
      <c r="F105" s="42">
        <f>G105+H105</f>
        <v/>
      </c>
      <c r="G105" s="23" t="n">
        <v>0</v>
      </c>
      <c r="H105" s="53" t="n">
        <v>0</v>
      </c>
      <c r="I105" s="42">
        <f>J105+K105</f>
        <v/>
      </c>
      <c r="J105" s="23" t="n">
        <v>0.5</v>
      </c>
      <c r="K105" s="53" t="n">
        <v>0</v>
      </c>
      <c r="L105" s="42">
        <f>M105+N105</f>
        <v/>
      </c>
      <c r="M105" s="23" t="n">
        <v>4.2</v>
      </c>
      <c r="N105" s="53" t="n">
        <v>1</v>
      </c>
      <c r="O105" s="42">
        <f>P105+Q105</f>
        <v/>
      </c>
      <c r="P105" s="23" t="n">
        <v>4.4</v>
      </c>
      <c r="Q105" s="53" t="n">
        <v>6</v>
      </c>
      <c r="R105" s="42">
        <f>S105+T105</f>
        <v/>
      </c>
      <c r="S105" s="23" t="n">
        <v>0</v>
      </c>
      <c r="T105" s="53" t="n">
        <v>0</v>
      </c>
      <c r="U105" s="42">
        <f>V105+W105</f>
        <v/>
      </c>
      <c r="V105" s="23" t="n">
        <v>0</v>
      </c>
      <c r="W105" s="53" t="n">
        <v>0</v>
      </c>
      <c r="X105" s="42">
        <f>Y105+Z105</f>
        <v/>
      </c>
      <c r="Y105" s="23" t="n">
        <v>0.5</v>
      </c>
      <c r="Z105" s="53" t="n">
        <v>0</v>
      </c>
      <c r="AA105" s="42">
        <f>AB105+AC105</f>
        <v/>
      </c>
      <c r="AB105" s="23" t="n">
        <v>0.5</v>
      </c>
      <c r="AC105" s="53" t="n">
        <v>0</v>
      </c>
      <c r="AD105" s="42">
        <f>AE105+AF105</f>
        <v/>
      </c>
      <c r="AE105" s="23" t="n">
        <v>0</v>
      </c>
      <c r="AF105" s="53" t="n">
        <v>0</v>
      </c>
      <c r="AG105" s="42">
        <f>AH105+AI105</f>
        <v/>
      </c>
      <c r="AH105" s="23" t="n">
        <v>0</v>
      </c>
      <c r="AI105" s="53" t="n">
        <v>0</v>
      </c>
      <c r="AJ105" s="42">
        <f>AK105+AL105</f>
        <v/>
      </c>
      <c r="AK105" s="23" t="n">
        <v>0</v>
      </c>
      <c r="AL105" s="53" t="n">
        <v>0</v>
      </c>
      <c r="AM105" s="42">
        <f>AN105+AO105</f>
        <v/>
      </c>
      <c r="AN105" s="23" t="n">
        <v>0</v>
      </c>
      <c r="AO105" s="53" t="n">
        <v>0</v>
      </c>
      <c r="AP105" s="42">
        <f>AQ105+AR105</f>
        <v/>
      </c>
      <c r="AQ105" s="23" t="n">
        <v>0</v>
      </c>
      <c r="AR105" s="53" t="n">
        <v>0</v>
      </c>
      <c r="AS105" s="42">
        <f>AT105+AU105</f>
        <v/>
      </c>
      <c r="AT105" s="23" t="n">
        <v>0</v>
      </c>
      <c r="AU105" s="53" t="n">
        <v>0</v>
      </c>
      <c r="AV105" s="51">
        <f>C105+F105+I105+L105+O105+R105+U105+X105+AA105+AD105+AG105+AJ105+AM105+AP105+AS105</f>
        <v/>
      </c>
    </row>
    <row r="106" ht="15.75" customHeight="1" s="68" thickBot="1">
      <c r="A106" s="38" t="inlineStr">
        <is>
          <t>4B</t>
        </is>
      </c>
      <c r="B106" s="39" t="inlineStr">
        <is>
          <t>Wasatch Peak</t>
        </is>
      </c>
      <c r="C106" s="42">
        <f>D106+E106</f>
        <v/>
      </c>
      <c r="D106" s="23" t="n">
        <v>0</v>
      </c>
      <c r="E106" s="53" t="n">
        <v>0</v>
      </c>
      <c r="F106" s="42">
        <f>G106+H106</f>
        <v/>
      </c>
      <c r="G106" s="23" t="n">
        <v>0</v>
      </c>
      <c r="H106" s="53" t="n">
        <v>0</v>
      </c>
      <c r="I106" s="42">
        <f>J106+K106</f>
        <v/>
      </c>
      <c r="J106" s="23" t="n">
        <v>1</v>
      </c>
      <c r="K106" s="53" t="n">
        <v>0</v>
      </c>
      <c r="L106" s="42">
        <f>M106+N106</f>
        <v/>
      </c>
      <c r="M106" s="23" t="n">
        <v>11.389</v>
      </c>
      <c r="N106" s="53" t="n">
        <v>1</v>
      </c>
      <c r="O106" s="42">
        <f>P106+Q106</f>
        <v/>
      </c>
      <c r="P106" s="23" t="n">
        <v>0</v>
      </c>
      <c r="Q106" s="53" t="n">
        <v>0</v>
      </c>
      <c r="R106" s="42">
        <f>S106+T106</f>
        <v/>
      </c>
      <c r="S106" s="23" t="n">
        <v>1</v>
      </c>
      <c r="T106" s="53" t="n">
        <v>0</v>
      </c>
      <c r="U106" s="42">
        <f>V106+W106</f>
        <v/>
      </c>
      <c r="V106" s="23" t="n">
        <v>0</v>
      </c>
      <c r="W106" s="53" t="n">
        <v>0</v>
      </c>
      <c r="X106" s="42">
        <f>Y106+Z106</f>
        <v/>
      </c>
      <c r="Y106" s="23" t="n">
        <v>0</v>
      </c>
      <c r="Z106" s="53" t="n">
        <v>0</v>
      </c>
      <c r="AA106" s="42">
        <f>AB106+AC106</f>
        <v/>
      </c>
      <c r="AB106" s="23" t="n">
        <v>0</v>
      </c>
      <c r="AC106" s="53" t="n">
        <v>0</v>
      </c>
      <c r="AD106" s="42">
        <f>AE106+AF106</f>
        <v/>
      </c>
      <c r="AE106" s="23" t="n">
        <v>0</v>
      </c>
      <c r="AF106" s="53" t="n">
        <v>0</v>
      </c>
      <c r="AG106" s="42">
        <f>AH106+AI106</f>
        <v/>
      </c>
      <c r="AH106" s="23" t="n">
        <v>0</v>
      </c>
      <c r="AI106" s="53" t="n">
        <v>0</v>
      </c>
      <c r="AJ106" s="42">
        <f>AK106+AL106</f>
        <v/>
      </c>
      <c r="AK106" s="23" t="n">
        <v>1</v>
      </c>
      <c r="AL106" s="53" t="n">
        <v>0</v>
      </c>
      <c r="AM106" s="42">
        <f>AN106+AO106</f>
        <v/>
      </c>
      <c r="AN106" s="23" t="n">
        <v>0</v>
      </c>
      <c r="AO106" s="53" t="n">
        <v>0</v>
      </c>
      <c r="AP106" s="42">
        <f>AQ106+AR106</f>
        <v/>
      </c>
      <c r="AQ106" s="23" t="n">
        <v>0</v>
      </c>
      <c r="AR106" s="53" t="n">
        <v>0</v>
      </c>
      <c r="AS106" s="42">
        <f>AT106+AU106</f>
        <v/>
      </c>
      <c r="AT106" s="23" t="n">
        <v>0</v>
      </c>
      <c r="AU106" s="53" t="n">
        <v>0</v>
      </c>
      <c r="AV106" s="51">
        <f>C106+F106+I106+L106+O106+R106+U106+X106+AA106+AD106+AG106+AJ106+AM106+AP106+AS106</f>
        <v/>
      </c>
    </row>
    <row r="107" ht="15.75" customHeight="1" s="68" thickBot="1">
      <c r="A107" s="54" t="n"/>
      <c r="B107" s="55" t="inlineStr">
        <is>
          <t>CHARTER SCHOOL TOTAL</t>
        </is>
      </c>
      <c r="C107" s="56">
        <f>SUM(C49:C106)</f>
        <v/>
      </c>
      <c r="D107" s="57">
        <f>SUM(D49:D106)</f>
        <v/>
      </c>
      <c r="E107" s="58">
        <f>SUM(E49:E106)</f>
        <v/>
      </c>
      <c r="F107" s="56">
        <f>SUM(F49:F106)</f>
        <v/>
      </c>
      <c r="G107" s="57">
        <f>SUM(G49:G106)</f>
        <v/>
      </c>
      <c r="H107" s="58">
        <f>SUM(H49:H106)</f>
        <v/>
      </c>
      <c r="I107" s="56">
        <f>SUM(I49:I106)</f>
        <v/>
      </c>
      <c r="J107" s="57">
        <f>SUM(J49:J106)</f>
        <v/>
      </c>
      <c r="K107" s="58">
        <f>SUM(K49:K106)</f>
        <v/>
      </c>
      <c r="L107" s="56">
        <f>SUM(L49:L106)</f>
        <v/>
      </c>
      <c r="M107" s="57">
        <f>SUM(M49:M106)</f>
        <v/>
      </c>
      <c r="N107" s="58">
        <f>SUM(N49:N106)</f>
        <v/>
      </c>
      <c r="O107" s="56">
        <f>SUM(O49:O106)</f>
        <v/>
      </c>
      <c r="P107" s="57">
        <f>SUM(P49:P106)</f>
        <v/>
      </c>
      <c r="Q107" s="58">
        <f>SUM(Q49:Q106)</f>
        <v/>
      </c>
      <c r="R107" s="56">
        <f>SUM(R49:R106)</f>
        <v/>
      </c>
      <c r="S107" s="57">
        <f>SUM(S49:S106)</f>
        <v/>
      </c>
      <c r="T107" s="58">
        <f>SUM(T49:T106)</f>
        <v/>
      </c>
      <c r="U107" s="56">
        <f>SUM(U49:U106)</f>
        <v/>
      </c>
      <c r="V107" s="57">
        <f>SUM(V49:V106)</f>
        <v/>
      </c>
      <c r="W107" s="58">
        <f>SUM(W49:W106)</f>
        <v/>
      </c>
      <c r="X107" s="56">
        <f>SUM(X49:X106)</f>
        <v/>
      </c>
      <c r="Y107" s="57">
        <f>SUM(Y49:Y106)</f>
        <v/>
      </c>
      <c r="Z107" s="58">
        <f>SUM(Z49:Z106)</f>
        <v/>
      </c>
      <c r="AA107" s="56">
        <f>SUM(AA49:AA106)</f>
        <v/>
      </c>
      <c r="AB107" s="57">
        <f>SUM(AB49:AB106)</f>
        <v/>
      </c>
      <c r="AC107" s="58">
        <f>SUM(AC49:AC106)</f>
        <v/>
      </c>
      <c r="AD107" s="56">
        <f>SUM(AD49:AD106)</f>
        <v/>
      </c>
      <c r="AE107" s="57">
        <f>SUM(AE49:AE106)</f>
        <v/>
      </c>
      <c r="AF107" s="58">
        <f>SUM(AF49:AF106)</f>
        <v/>
      </c>
      <c r="AG107" s="56">
        <f>SUM(AG49:AG106)</f>
        <v/>
      </c>
      <c r="AH107" s="57">
        <f>SUM(AH49:AH106)</f>
        <v/>
      </c>
      <c r="AI107" s="58">
        <f>SUM(AI49:AI106)</f>
        <v/>
      </c>
      <c r="AJ107" s="56">
        <f>SUM(AJ49:AJ106)</f>
        <v/>
      </c>
      <c r="AK107" s="57">
        <f>SUM(AK49:AK106)</f>
        <v/>
      </c>
      <c r="AL107" s="58">
        <f>SUM(AL49:AL106)</f>
        <v/>
      </c>
      <c r="AM107" s="56">
        <f>SUM(AM49:AM106)</f>
        <v/>
      </c>
      <c r="AN107" s="57">
        <f>SUM(AN49:AN106)</f>
        <v/>
      </c>
      <c r="AO107" s="58">
        <f>SUM(AO49:AO106)</f>
        <v/>
      </c>
      <c r="AP107" s="56">
        <f>SUM(AP49:AP106)</f>
        <v/>
      </c>
      <c r="AQ107" s="57">
        <f>SUM(AQ49:AQ106)</f>
        <v/>
      </c>
      <c r="AR107" s="58">
        <f>SUM(AR49:AR106)</f>
        <v/>
      </c>
      <c r="AS107" s="56">
        <f>SUM(AS49:AS106)</f>
        <v/>
      </c>
      <c r="AT107" s="57">
        <f>SUM(AT49:AT106)</f>
        <v/>
      </c>
      <c r="AU107" s="58">
        <f>SUM(AU49:AU106)</f>
        <v/>
      </c>
      <c r="AV107" s="37">
        <f>SUM(AV49:AV106)</f>
        <v/>
      </c>
    </row>
    <row r="108" ht="15.75" customHeight="1" s="68" thickBot="1">
      <c r="A108" s="59" t="n"/>
      <c r="B108" s="55" t="inlineStr">
        <is>
          <t>USDB</t>
        </is>
      </c>
      <c r="C108" s="56">
        <f>D108+E108</f>
        <v/>
      </c>
      <c r="D108" s="60" t="n">
        <v>0</v>
      </c>
      <c r="E108" s="61" t="n">
        <v>0</v>
      </c>
      <c r="F108" s="56">
        <f>G108+H108</f>
        <v/>
      </c>
      <c r="G108" s="60" t="n">
        <v>18.47</v>
      </c>
      <c r="H108" s="61" t="n">
        <v>0</v>
      </c>
      <c r="I108" s="56">
        <f>J108+K108</f>
        <v/>
      </c>
      <c r="J108" s="60" t="n">
        <v>0</v>
      </c>
      <c r="K108" s="61" t="n">
        <v>0</v>
      </c>
      <c r="L108" s="56">
        <f>M108+N108</f>
        <v/>
      </c>
      <c r="M108" s="60" t="n">
        <v>0</v>
      </c>
      <c r="N108" s="61" t="n">
        <v>0</v>
      </c>
      <c r="O108" s="56">
        <f>P108+Q108</f>
        <v/>
      </c>
      <c r="P108" s="60" t="n">
        <v>7.004</v>
      </c>
      <c r="Q108" s="61" t="n">
        <v>2</v>
      </c>
      <c r="R108" s="56">
        <f>S108+T108</f>
        <v/>
      </c>
      <c r="S108" s="60" t="n">
        <v>89.254</v>
      </c>
      <c r="T108" s="61" t="n">
        <v>11.5</v>
      </c>
      <c r="U108" s="56">
        <f>V108+W108</f>
        <v/>
      </c>
      <c r="V108" s="60" t="n">
        <v>16.443</v>
      </c>
      <c r="W108" s="61" t="n">
        <v>0.5</v>
      </c>
      <c r="X108" s="56">
        <f>Y108+Z108</f>
        <v/>
      </c>
      <c r="Y108" s="60" t="n">
        <v>0</v>
      </c>
      <c r="Z108" s="61" t="n">
        <v>0</v>
      </c>
      <c r="AA108" s="56">
        <f>AB108+AC108</f>
        <v/>
      </c>
      <c r="AB108" s="60" t="n">
        <v>0</v>
      </c>
      <c r="AC108" s="61" t="n">
        <v>0</v>
      </c>
      <c r="AD108" s="56">
        <f>AE108+AF108</f>
        <v/>
      </c>
      <c r="AE108" s="60" t="n">
        <v>2</v>
      </c>
      <c r="AF108" s="61" t="n">
        <v>0</v>
      </c>
      <c r="AG108" s="56">
        <f>AH108+AI108</f>
        <v/>
      </c>
      <c r="AH108" s="60" t="n">
        <v>1</v>
      </c>
      <c r="AI108" s="61" t="n">
        <v>0</v>
      </c>
      <c r="AJ108" s="56">
        <f>AK108+AL108</f>
        <v/>
      </c>
      <c r="AK108" s="60" t="n">
        <v>0</v>
      </c>
      <c r="AL108" s="61" t="n">
        <v>0</v>
      </c>
      <c r="AM108" s="56">
        <f>AN108+AO108</f>
        <v/>
      </c>
      <c r="AN108" s="60" t="n">
        <v>6</v>
      </c>
      <c r="AO108" s="61" t="n">
        <v>1</v>
      </c>
      <c r="AP108" s="56">
        <f>AQ108+AR108</f>
        <v/>
      </c>
      <c r="AQ108" s="60" t="n">
        <v>0</v>
      </c>
      <c r="AR108" s="61" t="n">
        <v>0</v>
      </c>
      <c r="AS108" s="56">
        <f>AT108+AU108</f>
        <v/>
      </c>
      <c r="AT108" s="60" t="n">
        <v>2</v>
      </c>
      <c r="AU108" s="61" t="n">
        <v>0</v>
      </c>
      <c r="AV108" s="37">
        <f>C108+F108+I108+L108+O108+R108+U108+X108+AA108+AD108+AG108+AJ108+AM108+AP108+AS108</f>
        <v/>
      </c>
    </row>
    <row r="109" ht="15.75" customHeight="1" s="68" thickBot="1">
      <c r="A109" s="62" t="n"/>
      <c r="B109" s="63" t="inlineStr">
        <is>
          <t>STATE TOTAL</t>
        </is>
      </c>
      <c r="C109" s="44">
        <f>C47+C107+C108</f>
        <v/>
      </c>
      <c r="D109" s="65">
        <f>D47+D107+D108</f>
        <v/>
      </c>
      <c r="E109" s="66">
        <f>E47+E107+E108</f>
        <v/>
      </c>
      <c r="F109" s="44">
        <f>F47+F107+F108</f>
        <v/>
      </c>
      <c r="G109" s="65">
        <f>G47+G107+G108</f>
        <v/>
      </c>
      <c r="H109" s="66">
        <f>H47+H107+H108</f>
        <v/>
      </c>
      <c r="I109" s="44">
        <f>I47+I107+I108</f>
        <v/>
      </c>
      <c r="J109" s="65">
        <f>J47+J107+J108</f>
        <v/>
      </c>
      <c r="K109" s="66">
        <f>K47+K107+K108</f>
        <v/>
      </c>
      <c r="L109" s="44">
        <f>L47+L107+L108</f>
        <v/>
      </c>
      <c r="M109" s="65">
        <f>M47+M107+M108</f>
        <v/>
      </c>
      <c r="N109" s="66">
        <f>N47+N107+N108</f>
        <v/>
      </c>
      <c r="O109" s="44">
        <f>O47+O107+O108</f>
        <v/>
      </c>
      <c r="P109" s="65">
        <f>P47+P107+P108</f>
        <v/>
      </c>
      <c r="Q109" s="66">
        <f>Q47+Q107+Q108</f>
        <v/>
      </c>
      <c r="R109" s="44">
        <f>R47+R107+R108</f>
        <v/>
      </c>
      <c r="S109" s="65">
        <f>S47+S107+S108</f>
        <v/>
      </c>
      <c r="T109" s="66">
        <f>T47+T107+T108</f>
        <v/>
      </c>
      <c r="U109" s="44">
        <f>U47+U107+U108</f>
        <v/>
      </c>
      <c r="V109" s="65">
        <f>V47+V107+V108</f>
        <v/>
      </c>
      <c r="W109" s="66">
        <f>W47+W107+W108</f>
        <v/>
      </c>
      <c r="X109" s="44">
        <f>X47+X107+X108</f>
        <v/>
      </c>
      <c r="Y109" s="65">
        <f>Y47+Y107+Y108</f>
        <v/>
      </c>
      <c r="Z109" s="66">
        <f>Z47+Z107+Z108</f>
        <v/>
      </c>
      <c r="AA109" s="44">
        <f>AA47+AA107+AA108</f>
        <v/>
      </c>
      <c r="AB109" s="65">
        <f>AB47+AB107+AB108</f>
        <v/>
      </c>
      <c r="AC109" s="66">
        <f>AC47+AC107+AC108</f>
        <v/>
      </c>
      <c r="AD109" s="44">
        <f>AD47+AD107+AD108</f>
        <v/>
      </c>
      <c r="AE109" s="65">
        <f>AE47+AE107+AE108</f>
        <v/>
      </c>
      <c r="AF109" s="66">
        <f>AF47+AF107+AF108</f>
        <v/>
      </c>
      <c r="AG109" s="44">
        <f>AG47+AG107+AG108</f>
        <v/>
      </c>
      <c r="AH109" s="65">
        <f>AH47+AH107+AH108</f>
        <v/>
      </c>
      <c r="AI109" s="66">
        <f>AI47+AI107+AI108</f>
        <v/>
      </c>
      <c r="AJ109" s="44">
        <f>AJ47+AJ107+AJ108</f>
        <v/>
      </c>
      <c r="AK109" s="65">
        <f>AK47+AK107+AK108</f>
        <v/>
      </c>
      <c r="AL109" s="66">
        <f>AL47+AL107+AL108</f>
        <v/>
      </c>
      <c r="AM109" s="44">
        <f>AM47+AM107+AM108</f>
        <v/>
      </c>
      <c r="AN109" s="65">
        <f>AN47+AN107+AN108</f>
        <v/>
      </c>
      <c r="AO109" s="66">
        <f>AO47+AO107+AO108</f>
        <v/>
      </c>
      <c r="AP109" s="44">
        <f>AP47+AP107+AP108</f>
        <v/>
      </c>
      <c r="AQ109" s="65">
        <f>AQ47+AQ107+AQ108</f>
        <v/>
      </c>
      <c r="AR109" s="66">
        <f>AR47+AR107+AR108</f>
        <v/>
      </c>
      <c r="AS109" s="44">
        <f>AS47+AS107+AS108</f>
        <v/>
      </c>
      <c r="AT109" s="65">
        <f>AT47+AT107+AT108</f>
        <v/>
      </c>
      <c r="AU109" s="66">
        <f>AU47+AU107+AU108</f>
        <v/>
      </c>
      <c r="AV109" s="66">
        <f>AV47+AV107+AV108</f>
        <v/>
      </c>
    </row>
  </sheetData>
  <mergeCells count="19">
    <mergeCell ref="C4:W4"/>
    <mergeCell ref="O5:Q5"/>
    <mergeCell ref="AA5:AC5"/>
    <mergeCell ref="F5:H5"/>
    <mergeCell ref="L5:N5"/>
    <mergeCell ref="AM5:AO5"/>
    <mergeCell ref="X5:Z5"/>
    <mergeCell ref="AV4:AV6"/>
    <mergeCell ref="AJ5:AL5"/>
    <mergeCell ref="I5:K5"/>
    <mergeCell ref="AM4:AU4"/>
    <mergeCell ref="X4:AL4"/>
    <mergeCell ref="U5:W5"/>
    <mergeCell ref="AG5:AI5"/>
    <mergeCell ref="R5:T5"/>
    <mergeCell ref="AS5:AU5"/>
    <mergeCell ref="C5:E5"/>
    <mergeCell ref="AD5:AF5"/>
    <mergeCell ref="AP5:AR5"/>
  </mergeCells>
  <pageMargins left="0.7" right="0.7" top="0.75" bottom="0.75" header="0.3" footer="0.3"/>
  <pageSetup orientation="portrait" verticalDpi="0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J108"/>
  <sheetViews>
    <sheetView workbookViewId="0">
      <pane ySplit="6" topLeftCell="A7" activePane="bottomLeft" state="frozen"/>
      <selection pane="bottomLeft" activeCell="A1" sqref="A1:AJ1"/>
    </sheetView>
  </sheetViews>
  <sheetFormatPr baseColWidth="8" defaultRowHeight="15"/>
  <cols>
    <col width="26" bestFit="1" customWidth="1" style="68" min="2" max="2"/>
    <col width="12.140625" customWidth="1" style="68" min="3" max="3"/>
    <col width="10.5703125" customWidth="1" style="68" min="4" max="4"/>
    <col width="10" customWidth="1" style="68" min="5" max="5"/>
    <col width="11" customWidth="1" style="68" min="6" max="6"/>
    <col width="11.7109375" customWidth="1" style="68" min="7" max="7"/>
    <col width="11.85546875" customWidth="1" style="68" min="8" max="8"/>
    <col width="12.7109375" customWidth="1" style="68" min="9" max="9"/>
    <col width="10.7109375" customWidth="1" style="68" min="10" max="10"/>
    <col width="11.140625" customWidth="1" style="68" min="13" max="13"/>
    <col width="10.28515625" customWidth="1" style="68" min="14" max="14"/>
    <col width="10.42578125" customWidth="1" style="68" min="15" max="15"/>
    <col width="10.28515625" customWidth="1" style="68" min="16" max="16"/>
    <col width="10.42578125" customWidth="1" style="68" min="17" max="17"/>
    <col width="11.28515625" customWidth="1" style="68" min="18" max="18"/>
    <col width="13" customWidth="1" style="68" min="19" max="19"/>
    <col width="11.42578125" customWidth="1" style="68" min="21" max="21"/>
    <col width="11.85546875" customWidth="1" style="68" min="22" max="22"/>
    <col width="11.5703125" customWidth="1" style="68" min="24" max="24"/>
    <col width="10.140625" customWidth="1" style="68" min="27" max="27"/>
    <col width="10.7109375" customWidth="1" style="68" min="30" max="30"/>
    <col width="10.28515625" customWidth="1" style="68" min="31" max="31"/>
    <col width="8" customWidth="1" style="68" min="32" max="32"/>
    <col width="12.5703125" customWidth="1" style="68" min="33" max="33"/>
    <col width="10.42578125" customWidth="1" style="68" min="35" max="35"/>
    <col width="12.28515625" customWidth="1" style="68" min="36" max="36"/>
  </cols>
  <sheetData>
    <row r="1" ht="15.75" customHeight="1" s="68">
      <c r="A1" s="219" t="inlineStr">
        <is>
          <t>CLASSIFIED PERSONNEL FTEs</t>
        </is>
      </c>
    </row>
    <row r="2" ht="15.75" customHeight="1" s="68">
      <c r="A2" s="219" t="inlineStr">
        <is>
          <t>FY 2008</t>
        </is>
      </c>
    </row>
    <row r="3" ht="16.5" customHeight="1" s="68" thickBot="1">
      <c r="A3" s="2" t="n"/>
    </row>
    <row r="4">
      <c r="A4" s="3" t="n"/>
      <c r="B4" s="67" t="n"/>
      <c r="C4" s="221" t="inlineStr">
        <is>
          <t>1000 Instruction</t>
        </is>
      </c>
      <c r="D4" s="223" t="inlineStr">
        <is>
          <t>2000 Support Services</t>
        </is>
      </c>
      <c r="E4" s="244" t="n"/>
      <c r="F4" s="244" t="n"/>
      <c r="G4" s="244" t="n"/>
      <c r="H4" s="244" t="n"/>
      <c r="I4" s="244" t="n"/>
      <c r="J4" s="244" t="n"/>
      <c r="K4" s="244" t="n"/>
      <c r="L4" s="244" t="n"/>
      <c r="M4" s="244" t="n"/>
      <c r="N4" s="244" t="n"/>
      <c r="O4" s="244" t="n"/>
      <c r="P4" s="244" t="n"/>
      <c r="Q4" s="244" t="n"/>
      <c r="R4" s="244" t="n"/>
      <c r="S4" s="244" t="n"/>
      <c r="T4" s="244" t="n"/>
      <c r="U4" s="244" t="n"/>
      <c r="V4" s="244" t="n"/>
      <c r="W4" s="244" t="n"/>
      <c r="X4" s="244" t="n"/>
      <c r="Y4" s="244" t="n"/>
      <c r="Z4" s="244" t="n"/>
      <c r="AA4" s="244" t="n"/>
      <c r="AB4" s="245" t="n"/>
      <c r="AC4" s="226" t="inlineStr">
        <is>
          <t>3100 School Food Services</t>
        </is>
      </c>
      <c r="AD4" s="67" t="n"/>
      <c r="AE4" s="67" t="n"/>
      <c r="AF4" s="246" t="n"/>
      <c r="AG4" s="226" t="inlineStr">
        <is>
          <t>4000                                                Facilities Acquistion/ Construction</t>
        </is>
      </c>
      <c r="AH4" s="67" t="n"/>
      <c r="AI4" s="246" t="n"/>
      <c r="AJ4" s="232" t="inlineStr">
        <is>
          <t>TOTAL CLASSIFIED PERSONNEL</t>
        </is>
      </c>
    </row>
    <row r="5" ht="25.5" customHeight="1" s="68" thickBot="1">
      <c r="A5" s="5" t="n"/>
      <c r="C5" s="247" t="n"/>
      <c r="D5" s="234" t="inlineStr">
        <is>
          <t>2100 Students</t>
        </is>
      </c>
      <c r="E5" s="248" t="n"/>
      <c r="F5" s="217" t="inlineStr">
        <is>
          <t>2200 Instructional Staff</t>
        </is>
      </c>
      <c r="G5" s="248" t="n"/>
      <c r="H5" s="217" t="inlineStr">
        <is>
          <t>2300 District Gen. [Person_28].</t>
        </is>
      </c>
      <c r="I5" s="248" t="n"/>
      <c r="J5" s="230" t="inlineStr">
        <is>
          <t>2400       Sch. Admin.</t>
        </is>
      </c>
      <c r="K5" s="217" t="inlineStr">
        <is>
          <t>2500 Business</t>
        </is>
      </c>
      <c r="L5" s="249" t="n"/>
      <c r="M5" s="249" t="n"/>
      <c r="N5" s="249" t="n"/>
      <c r="O5" s="249" t="n"/>
      <c r="P5" s="248" t="n"/>
      <c r="Q5" s="217" t="inlineStr">
        <is>
          <t>2600 Maintenance &amp; Operation</t>
        </is>
      </c>
      <c r="R5" s="249" t="n"/>
      <c r="S5" s="249" t="n"/>
      <c r="T5" s="248" t="n"/>
      <c r="U5" s="217" t="inlineStr">
        <is>
          <t>2700 Student Transportation</t>
        </is>
      </c>
      <c r="V5" s="249" t="n"/>
      <c r="W5" s="249" t="n"/>
      <c r="X5" s="249" t="n"/>
      <c r="Y5" s="248" t="n"/>
      <c r="Z5" s="217" t="inlineStr">
        <is>
          <t>2900 Other</t>
        </is>
      </c>
      <c r="AA5" s="249" t="n"/>
      <c r="AB5" s="248" t="n"/>
      <c r="AC5" s="250" t="n"/>
      <c r="AD5" s="251" t="n"/>
      <c r="AE5" s="251" t="n"/>
      <c r="AF5" s="252" t="n"/>
      <c r="AG5" s="250" t="n"/>
      <c r="AH5" s="251" t="n"/>
      <c r="AI5" s="252" t="n"/>
      <c r="AJ5" s="237" t="n"/>
    </row>
    <row r="6" ht="36.75" customHeight="1" s="68">
      <c r="A6" s="3" t="n"/>
      <c r="B6" s="70" t="inlineStr">
        <is>
          <t>District</t>
        </is>
      </c>
      <c r="C6" s="222" t="inlineStr">
        <is>
          <t>Tchr. Aides &amp; Para- professional</t>
        </is>
      </c>
      <c r="D6" s="229" t="inlineStr">
        <is>
          <t>Health Services Personnel</t>
        </is>
      </c>
      <c r="E6" s="230" t="inlineStr">
        <is>
          <t>Secretary/ Clerical</t>
        </is>
      </c>
      <c r="F6" s="230" t="inlineStr">
        <is>
          <t>Secretary/ Clerical</t>
        </is>
      </c>
      <c r="G6" s="230" t="inlineStr">
        <is>
          <t>Media Center Aides</t>
        </is>
      </c>
      <c r="H6" s="230" t="inlineStr">
        <is>
          <t>Supv. and Directors</t>
        </is>
      </c>
      <c r="I6" s="230" t="inlineStr">
        <is>
          <t>Secretary/ Clerical</t>
        </is>
      </c>
      <c r="J6" s="230" t="inlineStr">
        <is>
          <t>Secretary/ Clerical</t>
        </is>
      </c>
      <c r="K6" s="230" t="inlineStr">
        <is>
          <t>School Business Admin.</t>
        </is>
      </c>
      <c r="L6" s="230" t="inlineStr">
        <is>
          <t>Supv. and Directors</t>
        </is>
      </c>
      <c r="M6" s="230" t="inlineStr">
        <is>
          <t>Accounting Personnel</t>
        </is>
      </c>
      <c r="N6" s="230" t="inlineStr">
        <is>
          <t>Secretary/ Clerical</t>
        </is>
      </c>
      <c r="O6" s="230" t="inlineStr">
        <is>
          <t>Other Personnel</t>
        </is>
      </c>
      <c r="P6" s="230" t="inlineStr">
        <is>
          <t>TOTAL BUSINESS</t>
        </is>
      </c>
      <c r="Q6" s="230" t="inlineStr">
        <is>
          <t>Secretary/ Clerical</t>
        </is>
      </c>
      <c r="R6" s="230" t="inlineStr">
        <is>
          <t>Supervisors</t>
        </is>
      </c>
      <c r="S6" s="230" t="inlineStr">
        <is>
          <t>Custodians/ Maintenance</t>
        </is>
      </c>
      <c r="T6" s="230" t="inlineStr">
        <is>
          <t>TOTAL M&amp;O</t>
        </is>
      </c>
      <c r="U6" s="230" t="inlineStr">
        <is>
          <t>Secretary/ Clerical</t>
        </is>
      </c>
      <c r="V6" s="230" t="inlineStr">
        <is>
          <t>Supervisors</t>
        </is>
      </c>
      <c r="W6" s="230" t="inlineStr">
        <is>
          <t>Bus Drivers</t>
        </is>
      </c>
      <c r="X6" s="230" t="inlineStr">
        <is>
          <t>Mechanics/ Garage Personnel</t>
        </is>
      </c>
      <c r="Y6" s="230" t="inlineStr">
        <is>
          <t>TOTAL TRANS.</t>
        </is>
      </c>
      <c r="Z6" s="230" t="inlineStr">
        <is>
          <t>Supv. and Directors</t>
        </is>
      </c>
      <c r="AA6" s="230" t="inlineStr">
        <is>
          <t>Other Personnel</t>
        </is>
      </c>
      <c r="AB6" s="231" t="inlineStr">
        <is>
          <t>TOTAL OTHER</t>
        </is>
      </c>
      <c r="AC6" s="229" t="inlineStr">
        <is>
          <t>Supv. and Directors</t>
        </is>
      </c>
      <c r="AD6" s="230" t="inlineStr">
        <is>
          <t>Secretary/ Clerical</t>
        </is>
      </c>
      <c r="AE6" s="230" t="inlineStr">
        <is>
          <t>Food Service Personnel</t>
        </is>
      </c>
      <c r="AF6" s="231" t="inlineStr">
        <is>
          <t>TOTAL SCHOOL FOODS</t>
        </is>
      </c>
      <c r="AG6" s="229" t="inlineStr">
        <is>
          <t>Building/ Construction</t>
        </is>
      </c>
      <c r="AH6" s="230" t="inlineStr">
        <is>
          <t>Supv. and Directors</t>
        </is>
      </c>
      <c r="AI6" s="231" t="inlineStr">
        <is>
          <t>TOTAL FACILITY/ CONSTR.</t>
        </is>
      </c>
      <c r="AJ6" s="253" t="n"/>
    </row>
    <row r="7">
      <c r="A7" s="5" t="n">
        <v>1</v>
      </c>
      <c r="B7" s="77" t="inlineStr">
        <is>
          <t>Alpine</t>
        </is>
      </c>
      <c r="C7" s="78" t="n">
        <v>700.64</v>
      </c>
      <c r="D7" s="79" t="n">
        <v>0</v>
      </c>
      <c r="E7" s="83" t="n">
        <v>10.42</v>
      </c>
      <c r="F7" s="83" t="n">
        <v>29.85</v>
      </c>
      <c r="G7" s="83" t="n">
        <v>57.12</v>
      </c>
      <c r="H7" s="83" t="n">
        <v>0</v>
      </c>
      <c r="I7" s="83" t="n">
        <v>1</v>
      </c>
      <c r="J7" s="83" t="n">
        <v>188.21</v>
      </c>
      <c r="K7" s="83" t="n">
        <v>1</v>
      </c>
      <c r="L7" s="83" t="n">
        <v>8</v>
      </c>
      <c r="M7" s="83" t="n">
        <v>3</v>
      </c>
      <c r="N7" s="83" t="n">
        <v>8.279999999999999</v>
      </c>
      <c r="O7" s="83" t="n">
        <v>76.86</v>
      </c>
      <c r="P7" s="83">
        <f>SUM(K7:O7)</f>
        <v/>
      </c>
      <c r="Q7" s="83" t="n">
        <v>2</v>
      </c>
      <c r="R7" s="83" t="n">
        <v>9</v>
      </c>
      <c r="S7" s="83" t="n">
        <v>345.8</v>
      </c>
      <c r="T7" s="83">
        <f>SUM(Q7:S7)</f>
        <v/>
      </c>
      <c r="U7" s="83" t="n">
        <v>6.67</v>
      </c>
      <c r="V7" s="83" t="n">
        <v>4</v>
      </c>
      <c r="W7" s="83" t="n">
        <v>164.38</v>
      </c>
      <c r="X7" s="83" t="n">
        <v>6</v>
      </c>
      <c r="Y7" s="83">
        <f>SUM(U7:X7)</f>
        <v/>
      </c>
      <c r="Z7" s="83" t="n">
        <v>0</v>
      </c>
      <c r="AA7" s="83" t="n">
        <v>0</v>
      </c>
      <c r="AB7" s="81">
        <f>SUM(Z7:AA7)</f>
        <v/>
      </c>
      <c r="AC7" s="79" t="n">
        <v>5</v>
      </c>
      <c r="AD7" s="83" t="n">
        <v>2</v>
      </c>
      <c r="AE7" s="83" t="n">
        <v>269.06</v>
      </c>
      <c r="AF7" s="81">
        <f>SUM(AC7:AE7)</f>
        <v/>
      </c>
      <c r="AG7" s="79" t="n">
        <v>0</v>
      </c>
      <c r="AH7" s="83" t="n">
        <v>0</v>
      </c>
      <c r="AI7" s="81">
        <f>SUM(AG7:AH7)</f>
        <v/>
      </c>
      <c r="AJ7" s="82">
        <f>SUM(C7:J7)+P7+T7+Y7+AB7+AF7+AI7</f>
        <v/>
      </c>
    </row>
    <row r="8">
      <c r="A8" s="5" t="n">
        <v>2</v>
      </c>
      <c r="B8" s="77" t="inlineStr">
        <is>
          <t>Beaver</t>
        </is>
      </c>
      <c r="C8" s="78" t="n">
        <v>33.15</v>
      </c>
      <c r="D8" s="79" t="n">
        <v>0.2</v>
      </c>
      <c r="E8" s="83" t="n">
        <v>0</v>
      </c>
      <c r="F8" s="83" t="n">
        <v>0</v>
      </c>
      <c r="G8" s="83" t="n">
        <v>2.9</v>
      </c>
      <c r="H8" s="83" t="n">
        <v>0</v>
      </c>
      <c r="I8" s="83" t="n">
        <v>1.49</v>
      </c>
      <c r="J8" s="83" t="n">
        <v>5.54</v>
      </c>
      <c r="K8" s="83" t="n">
        <v>0</v>
      </c>
      <c r="L8" s="83" t="n">
        <v>0</v>
      </c>
      <c r="M8" s="83" t="n">
        <v>0</v>
      </c>
      <c r="N8" s="83" t="n">
        <v>1</v>
      </c>
      <c r="O8" s="83" t="n">
        <v>0</v>
      </c>
      <c r="P8" s="83">
        <f>SUM(K8:O8)</f>
        <v/>
      </c>
      <c r="Q8" s="83" t="n">
        <v>0</v>
      </c>
      <c r="R8" s="83" t="n">
        <v>0</v>
      </c>
      <c r="S8" s="83" t="n">
        <v>13.51</v>
      </c>
      <c r="T8" s="83">
        <f>SUM(Q8:S8)</f>
        <v/>
      </c>
      <c r="U8" s="83" t="n">
        <v>0.35</v>
      </c>
      <c r="V8" s="83" t="n">
        <v>0</v>
      </c>
      <c r="W8" s="83" t="n">
        <v>4.75</v>
      </c>
      <c r="X8" s="83" t="n">
        <v>0</v>
      </c>
      <c r="Y8" s="83">
        <f>SUM(U8:X8)</f>
        <v/>
      </c>
      <c r="Z8" s="83" t="n">
        <v>0</v>
      </c>
      <c r="AA8" s="83" t="n">
        <v>0</v>
      </c>
      <c r="AB8" s="81">
        <f>SUM(Z8:AA8)</f>
        <v/>
      </c>
      <c r="AC8" s="79" t="n">
        <v>0.25</v>
      </c>
      <c r="AD8" s="83" t="n">
        <v>0</v>
      </c>
      <c r="AE8" s="83" t="n">
        <v>7.13</v>
      </c>
      <c r="AF8" s="81">
        <f>SUM(AC8:AE8)</f>
        <v/>
      </c>
      <c r="AG8" s="79" t="n">
        <v>0.5</v>
      </c>
      <c r="AH8" s="83" t="n">
        <v>0.5</v>
      </c>
      <c r="AI8" s="81">
        <f>SUM(AG8:AH8)</f>
        <v/>
      </c>
      <c r="AJ8" s="82">
        <f>SUM(C8:J8)+P8+T8+Y8+AB8+AF8+AI8</f>
        <v/>
      </c>
    </row>
    <row r="9">
      <c r="A9" s="5" t="n">
        <v>3</v>
      </c>
      <c r="B9" s="77" t="inlineStr">
        <is>
          <t>[Person_1]</t>
        </is>
      </c>
      <c r="C9" s="78" t="n">
        <v>134</v>
      </c>
      <c r="D9" s="79" t="n">
        <v>3</v>
      </c>
      <c r="E9" s="83" t="n">
        <v>8</v>
      </c>
      <c r="F9" s="83" t="n">
        <v>5</v>
      </c>
      <c r="G9" s="83" t="n">
        <v>12</v>
      </c>
      <c r="H9" s="83" t="n">
        <v>0</v>
      </c>
      <c r="I9" s="83" t="n">
        <v>4</v>
      </c>
      <c r="J9" s="83" t="n">
        <v>16</v>
      </c>
      <c r="K9" s="83" t="n">
        <v>1</v>
      </c>
      <c r="L9" s="83" t="n">
        <v>1</v>
      </c>
      <c r="M9" s="83" t="n">
        <v>0</v>
      </c>
      <c r="N9" s="83" t="n">
        <v>3</v>
      </c>
      <c r="O9" s="83" t="n">
        <v>0</v>
      </c>
      <c r="P9" s="83">
        <f>SUM(K9:O9)</f>
        <v/>
      </c>
      <c r="Q9" s="83" t="n">
        <v>1.5</v>
      </c>
      <c r="R9" s="83" t="n">
        <v>16</v>
      </c>
      <c r="S9" s="83" t="n">
        <v>61</v>
      </c>
      <c r="T9" s="83">
        <f>SUM(Q9:S9)</f>
        <v/>
      </c>
      <c r="U9" s="83" t="n">
        <v>2</v>
      </c>
      <c r="V9" s="83" t="n">
        <v>1</v>
      </c>
      <c r="W9" s="83" t="n">
        <v>79</v>
      </c>
      <c r="X9" s="83" t="n">
        <v>3</v>
      </c>
      <c r="Y9" s="83">
        <f>SUM(U9:X9)</f>
        <v/>
      </c>
      <c r="Z9" s="83" t="n">
        <v>0</v>
      </c>
      <c r="AA9" s="83" t="n">
        <v>0</v>
      </c>
      <c r="AB9" s="81">
        <f>SUM(Z9:AA9)</f>
        <v/>
      </c>
      <c r="AC9" s="79" t="n">
        <v>1</v>
      </c>
      <c r="AD9" s="83" t="n">
        <v>1</v>
      </c>
      <c r="AE9" s="83" t="n">
        <v>82</v>
      </c>
      <c r="AF9" s="81">
        <f>SUM(AC9:AE9)</f>
        <v/>
      </c>
      <c r="AG9" s="79" t="n">
        <v>0</v>
      </c>
      <c r="AH9" s="83" t="n">
        <v>0</v>
      </c>
      <c r="AI9" s="81">
        <f>SUM(AG9:AH9)</f>
        <v/>
      </c>
      <c r="AJ9" s="82">
        <f>SUM(C9:J9)+P9+T9+Y9+AB9+AF9+AI9</f>
        <v/>
      </c>
    </row>
    <row r="10">
      <c r="A10" s="5" t="n">
        <v>4</v>
      </c>
      <c r="B10" s="77" t="inlineStr">
        <is>
          <t>Cache</t>
        </is>
      </c>
      <c r="C10" s="78" t="n">
        <v>299.87</v>
      </c>
      <c r="D10" s="79" t="n">
        <v>2</v>
      </c>
      <c r="E10" s="83" t="n">
        <v>0.39</v>
      </c>
      <c r="F10" s="83" t="n">
        <v>0</v>
      </c>
      <c r="G10" s="83" t="n">
        <v>0</v>
      </c>
      <c r="H10" s="83" t="n">
        <v>0</v>
      </c>
      <c r="I10" s="83" t="n">
        <v>13.93</v>
      </c>
      <c r="J10" s="83" t="n">
        <v>35.85</v>
      </c>
      <c r="K10" s="83" t="n">
        <v>1</v>
      </c>
      <c r="L10" s="83" t="n">
        <v>1</v>
      </c>
      <c r="M10" s="83" t="n">
        <v>1</v>
      </c>
      <c r="N10" s="83" t="n">
        <v>2.86</v>
      </c>
      <c r="O10" s="83" t="n">
        <v>0</v>
      </c>
      <c r="P10" s="83">
        <f>SUM(K10:O10)</f>
        <v/>
      </c>
      <c r="Q10" s="83" t="n">
        <v>0</v>
      </c>
      <c r="R10" s="83" t="n">
        <v>0</v>
      </c>
      <c r="S10" s="83" t="n">
        <v>91.98</v>
      </c>
      <c r="T10" s="83">
        <f>SUM(Q10:S10)</f>
        <v/>
      </c>
      <c r="U10" s="83" t="n">
        <v>3</v>
      </c>
      <c r="V10" s="83" t="n">
        <v>3.66</v>
      </c>
      <c r="W10" s="83" t="n">
        <v>78.48</v>
      </c>
      <c r="X10" s="83" t="n">
        <v>5</v>
      </c>
      <c r="Y10" s="83">
        <f>SUM(U10:X10)</f>
        <v/>
      </c>
      <c r="Z10" s="83" t="n">
        <v>2</v>
      </c>
      <c r="AA10" s="83" t="n">
        <v>17.65</v>
      </c>
      <c r="AB10" s="81">
        <f>SUM(Z10:AA10)</f>
        <v/>
      </c>
      <c r="AC10" s="79" t="n">
        <v>22</v>
      </c>
      <c r="AD10" s="83" t="n">
        <v>1</v>
      </c>
      <c r="AE10" s="83" t="n">
        <v>49.22</v>
      </c>
      <c r="AF10" s="81">
        <f>SUM(AC10:AE10)</f>
        <v/>
      </c>
      <c r="AG10" s="79" t="n">
        <v>2</v>
      </c>
      <c r="AH10" s="83" t="n">
        <v>0</v>
      </c>
      <c r="AI10" s="81">
        <f>SUM(AG10:AH10)</f>
        <v/>
      </c>
      <c r="AJ10" s="82">
        <f>SUM(C10:J10)+P10+T10+Y10+AB10+AF10+AI10</f>
        <v/>
      </c>
    </row>
    <row r="11">
      <c r="A11" s="5" t="n">
        <v>5</v>
      </c>
      <c r="B11" s="77" t="inlineStr">
        <is>
          <t>Carbon</t>
        </is>
      </c>
      <c r="C11" s="78" t="n">
        <v>81.37</v>
      </c>
      <c r="D11" s="79" t="n">
        <v>0</v>
      </c>
      <c r="E11" s="83" t="n">
        <v>0</v>
      </c>
      <c r="F11" s="83" t="n">
        <v>0</v>
      </c>
      <c r="G11" s="83" t="n">
        <v>4.41</v>
      </c>
      <c r="H11" s="83" t="n">
        <v>2</v>
      </c>
      <c r="I11" s="83" t="n">
        <v>3.58</v>
      </c>
      <c r="J11" s="83" t="n">
        <v>15.95</v>
      </c>
      <c r="K11" s="83" t="n">
        <v>1</v>
      </c>
      <c r="L11" s="83" t="n">
        <v>0</v>
      </c>
      <c r="M11" s="83" t="n">
        <v>3.64</v>
      </c>
      <c r="N11" s="83" t="n">
        <v>2.64</v>
      </c>
      <c r="O11" s="83" t="n">
        <v>0</v>
      </c>
      <c r="P11" s="83">
        <f>SUM(K11:O11)</f>
        <v/>
      </c>
      <c r="Q11" s="83" t="n">
        <v>0.88</v>
      </c>
      <c r="R11" s="83" t="n">
        <v>1</v>
      </c>
      <c r="S11" s="83" t="n">
        <v>33.68</v>
      </c>
      <c r="T11" s="83">
        <f>SUM(Q11:S11)</f>
        <v/>
      </c>
      <c r="U11" s="83" t="n">
        <v>0.48</v>
      </c>
      <c r="V11" s="83" t="n">
        <v>1</v>
      </c>
      <c r="W11" s="83" t="n">
        <v>10.93</v>
      </c>
      <c r="X11" s="83" t="n">
        <v>4</v>
      </c>
      <c r="Y11" s="83">
        <f>SUM(U11:X11)</f>
        <v/>
      </c>
      <c r="Z11" s="83" t="n">
        <v>0</v>
      </c>
      <c r="AA11" s="83" t="n">
        <v>7.88</v>
      </c>
      <c r="AB11" s="81">
        <f>SUM(Z11:AA11)</f>
        <v/>
      </c>
      <c r="AC11" s="79" t="n">
        <v>1</v>
      </c>
      <c r="AD11" s="83" t="n">
        <v>1.66</v>
      </c>
      <c r="AE11" s="83" t="n">
        <v>17.03</v>
      </c>
      <c r="AF11" s="81">
        <f>SUM(AC11:AE11)</f>
        <v/>
      </c>
      <c r="AG11" s="79" t="n">
        <v>0</v>
      </c>
      <c r="AH11" s="83" t="n">
        <v>0</v>
      </c>
      <c r="AI11" s="81">
        <f>SUM(AG11:AH11)</f>
        <v/>
      </c>
      <c r="AJ11" s="82">
        <f>SUM(C11:J11)+P11+T11+Y11+AB11+AF11+AI11</f>
        <v/>
      </c>
    </row>
    <row r="12">
      <c r="A12" s="5" t="n">
        <v>6</v>
      </c>
      <c r="B12" s="77" t="inlineStr">
        <is>
          <t>Daggett</t>
        </is>
      </c>
      <c r="C12" s="78" t="n">
        <v>4.75</v>
      </c>
      <c r="D12" s="79" t="n">
        <v>0.17</v>
      </c>
      <c r="E12" s="83" t="n">
        <v>0</v>
      </c>
      <c r="F12" s="83" t="n">
        <v>0</v>
      </c>
      <c r="G12" s="83" t="n">
        <v>0</v>
      </c>
      <c r="H12" s="83" t="n">
        <v>0</v>
      </c>
      <c r="I12" s="83" t="n">
        <v>1</v>
      </c>
      <c r="J12" s="83" t="n">
        <v>2</v>
      </c>
      <c r="K12" s="83" t="n">
        <v>0.85</v>
      </c>
      <c r="L12" s="83" t="n">
        <v>0</v>
      </c>
      <c r="M12" s="83" t="n">
        <v>0</v>
      </c>
      <c r="N12" s="83" t="n">
        <v>0</v>
      </c>
      <c r="O12" s="83" t="n">
        <v>0</v>
      </c>
      <c r="P12" s="83">
        <f>SUM(K12:O12)</f>
        <v/>
      </c>
      <c r="Q12" s="83" t="n">
        <v>0</v>
      </c>
      <c r="R12" s="83" t="n">
        <v>0</v>
      </c>
      <c r="S12" s="83" t="n">
        <v>4.48</v>
      </c>
      <c r="T12" s="83">
        <f>SUM(Q12:S12)</f>
        <v/>
      </c>
      <c r="U12" s="83" t="n">
        <v>0.15</v>
      </c>
      <c r="V12" s="83" t="n">
        <v>0</v>
      </c>
      <c r="W12" s="83" t="n">
        <v>1.53</v>
      </c>
      <c r="X12" s="83" t="n">
        <v>0.41</v>
      </c>
      <c r="Y12" s="83">
        <f>SUM(U12:X12)</f>
        <v/>
      </c>
      <c r="Z12" s="83" t="n">
        <v>0</v>
      </c>
      <c r="AA12" s="83" t="n">
        <v>0</v>
      </c>
      <c r="AB12" s="81">
        <f>SUM(Z12:AA12)</f>
        <v/>
      </c>
      <c r="AC12" s="79" t="n">
        <v>0</v>
      </c>
      <c r="AD12" s="83" t="n">
        <v>0</v>
      </c>
      <c r="AE12" s="83" t="n">
        <v>1.92</v>
      </c>
      <c r="AF12" s="81">
        <f>SUM(AC12:AE12)</f>
        <v/>
      </c>
      <c r="AG12" s="79" t="n">
        <v>0</v>
      </c>
      <c r="AH12" s="83" t="n">
        <v>0</v>
      </c>
      <c r="AI12" s="81">
        <f>SUM(AG12:AH12)</f>
        <v/>
      </c>
      <c r="AJ12" s="82">
        <f>SUM(C12:J12)+P12+T12+Y12+AB12+AF12+AI12</f>
        <v/>
      </c>
    </row>
    <row r="13">
      <c r="A13" s="5" t="n">
        <v>7</v>
      </c>
      <c r="B13" s="77" t="inlineStr">
        <is>
          <t>[Person_2]</t>
        </is>
      </c>
      <c r="C13" s="78" t="n">
        <v>970.47</v>
      </c>
      <c r="D13" s="79" t="n">
        <v>0</v>
      </c>
      <c r="E13" s="83" t="n">
        <v>2</v>
      </c>
      <c r="F13" s="83" t="n">
        <v>54.27</v>
      </c>
      <c r="G13" s="83" t="n">
        <v>60.5</v>
      </c>
      <c r="H13" s="83" t="n">
        <v>8</v>
      </c>
      <c r="I13" s="83" t="n">
        <v>3.06</v>
      </c>
      <c r="J13" s="83" t="n">
        <v>160.85</v>
      </c>
      <c r="K13" s="83" t="n">
        <v>1</v>
      </c>
      <c r="L13" s="83" t="n">
        <v>4</v>
      </c>
      <c r="M13" s="83" t="n">
        <v>11</v>
      </c>
      <c r="N13" s="83" t="n">
        <v>36.52</v>
      </c>
      <c r="O13" s="83" t="n">
        <v>63.88</v>
      </c>
      <c r="P13" s="83">
        <f>SUM(K13:O13)</f>
        <v/>
      </c>
      <c r="Q13" s="83" t="n">
        <v>8.18</v>
      </c>
      <c r="R13" s="83" t="n">
        <v>6</v>
      </c>
      <c r="S13" s="83" t="n">
        <v>498.82</v>
      </c>
      <c r="T13" s="83">
        <f>SUM(Q13:S13)</f>
        <v/>
      </c>
      <c r="U13" s="83" t="n">
        <v>7.86</v>
      </c>
      <c r="V13" s="83" t="n">
        <v>1.4</v>
      </c>
      <c r="W13" s="83" t="n">
        <v>149.12</v>
      </c>
      <c r="X13" s="83" t="n">
        <v>15.41</v>
      </c>
      <c r="Y13" s="83">
        <f>SUM(U13:X13)</f>
        <v/>
      </c>
      <c r="Z13" s="83" t="n">
        <v>4</v>
      </c>
      <c r="AA13" s="83" t="n">
        <v>104.37</v>
      </c>
      <c r="AB13" s="81">
        <f>SUM(Z13:AA13)</f>
        <v/>
      </c>
      <c r="AC13" s="79" t="n">
        <v>6.45</v>
      </c>
      <c r="AD13" s="83" t="n">
        <v>3.65</v>
      </c>
      <c r="AE13" s="83" t="n">
        <v>232.3</v>
      </c>
      <c r="AF13" s="81">
        <f>SUM(AC13:AE13)</f>
        <v/>
      </c>
      <c r="AG13" s="79" t="n">
        <v>12.5</v>
      </c>
      <c r="AH13" s="83" t="n">
        <v>2</v>
      </c>
      <c r="AI13" s="81">
        <f>SUM(AG13:AH13)</f>
        <v/>
      </c>
      <c r="AJ13" s="82">
        <f>SUM(C13:J13)+P13+T13+Y13+AB13+AF13+AI13</f>
        <v/>
      </c>
    </row>
    <row r="14">
      <c r="A14" s="5" t="n">
        <v>8</v>
      </c>
      <c r="B14" s="77" t="inlineStr">
        <is>
          <t>Duchesne</t>
        </is>
      </c>
      <c r="C14" s="78" t="n">
        <v>86.22</v>
      </c>
      <c r="D14" s="79" t="n">
        <v>0</v>
      </c>
      <c r="E14" s="83" t="n">
        <v>0</v>
      </c>
      <c r="F14" s="83" t="n">
        <v>0</v>
      </c>
      <c r="G14" s="83" t="n">
        <v>4.93</v>
      </c>
      <c r="H14" s="83" t="n">
        <v>0</v>
      </c>
      <c r="I14" s="83" t="n">
        <v>1</v>
      </c>
      <c r="J14" s="83" t="n">
        <v>19.73</v>
      </c>
      <c r="K14" s="83" t="n">
        <v>1</v>
      </c>
      <c r="L14" s="83" t="n">
        <v>0</v>
      </c>
      <c r="M14" s="83" t="n">
        <v>3.5</v>
      </c>
      <c r="N14" s="83" t="n">
        <v>3</v>
      </c>
      <c r="O14" s="83" t="n">
        <v>0</v>
      </c>
      <c r="P14" s="83">
        <f>SUM(K14:O14)</f>
        <v/>
      </c>
      <c r="Q14" s="83" t="n">
        <v>0</v>
      </c>
      <c r="R14" s="83" t="n">
        <v>1</v>
      </c>
      <c r="S14" s="83" t="n">
        <v>42.07</v>
      </c>
      <c r="T14" s="83">
        <f>SUM(Q14:S14)</f>
        <v/>
      </c>
      <c r="U14" s="83" t="n">
        <v>1</v>
      </c>
      <c r="V14" s="83" t="n">
        <v>2</v>
      </c>
      <c r="W14" s="83" t="n">
        <v>18.31</v>
      </c>
      <c r="X14" s="83" t="n">
        <v>3.38</v>
      </c>
      <c r="Y14" s="83">
        <f>SUM(U14:X14)</f>
        <v/>
      </c>
      <c r="Z14" s="83" t="n">
        <v>0</v>
      </c>
      <c r="AA14" s="83" t="n">
        <v>0</v>
      </c>
      <c r="AB14" s="81">
        <f>SUM(Z14:AA14)</f>
        <v/>
      </c>
      <c r="AC14" s="79" t="n">
        <v>1</v>
      </c>
      <c r="AD14" s="83" t="n">
        <v>1</v>
      </c>
      <c r="AE14" s="83" t="n">
        <v>24.74</v>
      </c>
      <c r="AF14" s="81">
        <f>SUM(AC14:AE14)</f>
        <v/>
      </c>
      <c r="AG14" s="79" t="n">
        <v>4</v>
      </c>
      <c r="AH14" s="83" t="n">
        <v>0</v>
      </c>
      <c r="AI14" s="81">
        <f>SUM(AG14:AH14)</f>
        <v/>
      </c>
      <c r="AJ14" s="82">
        <f>SUM(C14:J14)+P14+T14+Y14+AB14+AF14+AI14</f>
        <v/>
      </c>
    </row>
    <row r="15">
      <c r="A15" s="5" t="n">
        <v>9</v>
      </c>
      <c r="B15" s="77" t="inlineStr">
        <is>
          <t>Emery</t>
        </is>
      </c>
      <c r="C15" s="78" t="n">
        <v>37.81</v>
      </c>
      <c r="D15" s="79" t="n">
        <v>0</v>
      </c>
      <c r="E15" s="83" t="n">
        <v>0.88</v>
      </c>
      <c r="F15" s="83" t="n">
        <v>0</v>
      </c>
      <c r="G15" s="83" t="n">
        <v>5.88</v>
      </c>
      <c r="H15" s="83" t="n">
        <v>0</v>
      </c>
      <c r="I15" s="83" t="n">
        <v>0.5</v>
      </c>
      <c r="J15" s="83" t="n">
        <v>10.46</v>
      </c>
      <c r="K15" s="83" t="n">
        <v>1</v>
      </c>
      <c r="L15" s="83" t="n">
        <v>0</v>
      </c>
      <c r="M15" s="83" t="n">
        <v>2</v>
      </c>
      <c r="N15" s="83" t="n">
        <v>0</v>
      </c>
      <c r="O15" s="83" t="n">
        <v>0</v>
      </c>
      <c r="P15" s="83">
        <f>SUM(K15:O15)</f>
        <v/>
      </c>
      <c r="Q15" s="83" t="n">
        <v>1</v>
      </c>
      <c r="R15" s="83" t="n">
        <v>0</v>
      </c>
      <c r="S15" s="83" t="n">
        <v>32</v>
      </c>
      <c r="T15" s="83">
        <f>SUM(Q15:S15)</f>
        <v/>
      </c>
      <c r="U15" s="83" t="n">
        <v>1</v>
      </c>
      <c r="V15" s="83" t="n">
        <v>1</v>
      </c>
      <c r="W15" s="83" t="n">
        <v>7.96</v>
      </c>
      <c r="X15" s="83" t="n">
        <v>1</v>
      </c>
      <c r="Y15" s="83">
        <f>SUM(U15:X15)</f>
        <v/>
      </c>
      <c r="Z15" s="83" t="n">
        <v>0</v>
      </c>
      <c r="AA15" s="83" t="n">
        <v>0</v>
      </c>
      <c r="AB15" s="81">
        <f>SUM(Z15:AA15)</f>
        <v/>
      </c>
      <c r="AC15" s="79" t="n">
        <v>1</v>
      </c>
      <c r="AD15" s="83" t="n">
        <v>0</v>
      </c>
      <c r="AE15" s="83" t="n">
        <v>11.51</v>
      </c>
      <c r="AF15" s="81">
        <f>SUM(AC15:AE15)</f>
        <v/>
      </c>
      <c r="AG15" s="79" t="n">
        <v>0</v>
      </c>
      <c r="AH15" s="83" t="n">
        <v>1</v>
      </c>
      <c r="AI15" s="81">
        <f>SUM(AG15:AH15)</f>
        <v/>
      </c>
      <c r="AJ15" s="82">
        <f>SUM(C15:J15)+P15+T15+Y15+AB15+AF15+AI15</f>
        <v/>
      </c>
    </row>
    <row r="16">
      <c r="A16" s="5" t="n">
        <v>10</v>
      </c>
      <c r="B16" s="77" t="inlineStr">
        <is>
          <t>[Person_3]</t>
        </is>
      </c>
      <c r="C16" s="78" t="n">
        <v>26</v>
      </c>
      <c r="D16" s="79" t="n">
        <v>0.5</v>
      </c>
      <c r="E16" s="83" t="n">
        <v>0</v>
      </c>
      <c r="F16" s="83" t="n">
        <v>0</v>
      </c>
      <c r="G16" s="83" t="n">
        <v>4.45</v>
      </c>
      <c r="H16" s="83" t="n">
        <v>0</v>
      </c>
      <c r="I16" s="83" t="n">
        <v>1</v>
      </c>
      <c r="J16" s="83" t="n">
        <v>7</v>
      </c>
      <c r="K16" s="83" t="n">
        <v>0</v>
      </c>
      <c r="L16" s="83" t="n">
        <v>1</v>
      </c>
      <c r="M16" s="83" t="n">
        <v>1</v>
      </c>
      <c r="N16" s="83" t="n">
        <v>1.08</v>
      </c>
      <c r="O16" s="83" t="n">
        <v>0</v>
      </c>
      <c r="P16" s="83">
        <f>SUM(K16:O16)</f>
        <v/>
      </c>
      <c r="Q16" s="83" t="n">
        <v>0</v>
      </c>
      <c r="R16" s="83" t="n">
        <v>0</v>
      </c>
      <c r="S16" s="83" t="n">
        <v>9.08</v>
      </c>
      <c r="T16" s="83">
        <f>SUM(Q16:S16)</f>
        <v/>
      </c>
      <c r="U16" s="83" t="n">
        <v>0</v>
      </c>
      <c r="V16" s="83" t="n">
        <v>1</v>
      </c>
      <c r="W16" s="83" t="n">
        <v>5.84</v>
      </c>
      <c r="X16" s="83" t="n">
        <v>0</v>
      </c>
      <c r="Y16" s="83">
        <f>SUM(U16:X16)</f>
        <v/>
      </c>
      <c r="Z16" s="83" t="n">
        <v>0</v>
      </c>
      <c r="AA16" s="83" t="n">
        <v>0</v>
      </c>
      <c r="AB16" s="81">
        <f>SUM(Z16:AA16)</f>
        <v/>
      </c>
      <c r="AC16" s="79" t="n">
        <v>1</v>
      </c>
      <c r="AD16" s="83" t="n">
        <v>0</v>
      </c>
      <c r="AE16" s="83" t="n">
        <v>8.25</v>
      </c>
      <c r="AF16" s="81">
        <f>SUM(AC16:AE16)</f>
        <v/>
      </c>
      <c r="AG16" s="79" t="n">
        <v>1</v>
      </c>
      <c r="AH16" s="83" t="n">
        <v>1</v>
      </c>
      <c r="AI16" s="81">
        <f>SUM(AG16:AH16)</f>
        <v/>
      </c>
      <c r="AJ16" s="82">
        <f>SUM(C16:J16)+P16+T16+Y16+AB16+AF16+AI16</f>
        <v/>
      </c>
    </row>
    <row r="17">
      <c r="A17" s="5" t="n">
        <v>11</v>
      </c>
      <c r="B17" s="77" t="inlineStr">
        <is>
          <t>Grand</t>
        </is>
      </c>
      <c r="C17" s="78" t="n">
        <v>45</v>
      </c>
      <c r="D17" s="79" t="n">
        <v>0</v>
      </c>
      <c r="E17" s="83" t="n">
        <v>1</v>
      </c>
      <c r="F17" s="83" t="n">
        <v>0</v>
      </c>
      <c r="G17" s="83" t="n">
        <v>0</v>
      </c>
      <c r="H17" s="83" t="n">
        <v>0</v>
      </c>
      <c r="I17" s="83" t="n">
        <v>2</v>
      </c>
      <c r="J17" s="83" t="n">
        <v>7</v>
      </c>
      <c r="K17" s="83" t="n">
        <v>1</v>
      </c>
      <c r="L17" s="83" t="n">
        <v>1</v>
      </c>
      <c r="M17" s="83" t="n">
        <v>1</v>
      </c>
      <c r="N17" s="83" t="n">
        <v>0</v>
      </c>
      <c r="O17" s="83" t="n">
        <v>0</v>
      </c>
      <c r="P17" s="83">
        <f>SUM(K17:O17)</f>
        <v/>
      </c>
      <c r="Q17" s="83" t="n">
        <v>0</v>
      </c>
      <c r="R17" s="83" t="n">
        <v>1</v>
      </c>
      <c r="S17" s="83" t="n">
        <v>15</v>
      </c>
      <c r="T17" s="83">
        <f>SUM(Q17:S17)</f>
        <v/>
      </c>
      <c r="U17" s="83" t="n">
        <v>0</v>
      </c>
      <c r="V17" s="83" t="n">
        <v>1</v>
      </c>
      <c r="W17" s="83" t="n">
        <v>8</v>
      </c>
      <c r="X17" s="83" t="n">
        <v>1</v>
      </c>
      <c r="Y17" s="83">
        <f>SUM(U17:X17)</f>
        <v/>
      </c>
      <c r="Z17" s="83" t="n">
        <v>2</v>
      </c>
      <c r="AA17" s="83" t="n">
        <v>0.5</v>
      </c>
      <c r="AB17" s="81">
        <f>SUM(Z17:AA17)</f>
        <v/>
      </c>
      <c r="AC17" s="79" t="n">
        <v>1</v>
      </c>
      <c r="AD17" s="83" t="n">
        <v>0</v>
      </c>
      <c r="AE17" s="83" t="n">
        <v>13</v>
      </c>
      <c r="AF17" s="81">
        <f>SUM(AC17:AE17)</f>
        <v/>
      </c>
      <c r="AG17" s="79" t="n">
        <v>0</v>
      </c>
      <c r="AH17" s="83" t="n">
        <v>0</v>
      </c>
      <c r="AI17" s="81">
        <f>SUM(AG17:AH17)</f>
        <v/>
      </c>
      <c r="AJ17" s="82">
        <f>SUM(C17:J17)+P17+T17+Y17+AB17+AF17+AI17</f>
        <v/>
      </c>
    </row>
    <row r="18">
      <c r="A18" s="5" t="n">
        <v>12</v>
      </c>
      <c r="B18" s="77" t="inlineStr">
        <is>
          <t>Granite</t>
        </is>
      </c>
      <c r="C18" s="78" t="n">
        <v>786.15</v>
      </c>
      <c r="D18" s="79" t="n">
        <v>18.21</v>
      </c>
      <c r="E18" s="83" t="n">
        <v>66.65000000000001</v>
      </c>
      <c r="F18" s="83" t="n">
        <v>129.34</v>
      </c>
      <c r="G18" s="83" t="n">
        <v>0</v>
      </c>
      <c r="H18" s="83" t="n">
        <v>3.5</v>
      </c>
      <c r="I18" s="83" t="n">
        <v>6.32</v>
      </c>
      <c r="J18" s="83" t="n">
        <v>135.53</v>
      </c>
      <c r="K18" s="83" t="n">
        <v>1</v>
      </c>
      <c r="L18" s="83" t="n">
        <v>6.17</v>
      </c>
      <c r="M18" s="83" t="n">
        <v>3</v>
      </c>
      <c r="N18" s="83" t="n">
        <v>34.18</v>
      </c>
      <c r="O18" s="83" t="n">
        <v>53.89</v>
      </c>
      <c r="P18" s="83">
        <f>SUM(K18:O18)</f>
        <v/>
      </c>
      <c r="Q18" s="83" t="n">
        <v>9.279999999999999</v>
      </c>
      <c r="R18" s="83" t="n">
        <v>25.05</v>
      </c>
      <c r="S18" s="83" t="n">
        <v>472.83</v>
      </c>
      <c r="T18" s="83">
        <f>SUM(Q18:S18)</f>
        <v/>
      </c>
      <c r="U18" s="83" t="n">
        <v>3.5</v>
      </c>
      <c r="V18" s="83" t="n">
        <v>2</v>
      </c>
      <c r="W18" s="83" t="n">
        <v>132.57</v>
      </c>
      <c r="X18" s="83" t="n">
        <v>9.56</v>
      </c>
      <c r="Y18" s="83">
        <f>SUM(U18:X18)</f>
        <v/>
      </c>
      <c r="Z18" s="83" t="n">
        <v>0</v>
      </c>
      <c r="AA18" s="83" t="n">
        <v>0</v>
      </c>
      <c r="AB18" s="81">
        <f>SUM(Z18:AA18)</f>
        <v/>
      </c>
      <c r="AC18" s="79" t="n">
        <v>41.43</v>
      </c>
      <c r="AD18" s="83" t="n">
        <v>21.9</v>
      </c>
      <c r="AE18" s="83" t="n">
        <v>417.07</v>
      </c>
      <c r="AF18" s="81">
        <f>SUM(AC18:AE18)</f>
        <v/>
      </c>
      <c r="AG18" s="79" t="n">
        <v>80.87</v>
      </c>
      <c r="AH18" s="83" t="n">
        <v>1</v>
      </c>
      <c r="AI18" s="81">
        <f>SUM(AG18:AH18)</f>
        <v/>
      </c>
      <c r="AJ18" s="82">
        <f>SUM(C18:J18)+P18+T18+Y18+AB18+AF18+AI18</f>
        <v/>
      </c>
    </row>
    <row r="19">
      <c r="A19" s="5" t="n">
        <v>13</v>
      </c>
      <c r="B19" s="77" t="inlineStr">
        <is>
          <t>Iron</t>
        </is>
      </c>
      <c r="C19" s="78" t="n">
        <v>233.1</v>
      </c>
      <c r="D19" s="79" t="n">
        <v>3</v>
      </c>
      <c r="E19" s="83" t="n">
        <v>2.7</v>
      </c>
      <c r="F19" s="83" t="n">
        <v>1.5</v>
      </c>
      <c r="G19" s="83" t="n">
        <v>10.1</v>
      </c>
      <c r="H19" s="83" t="n">
        <v>0</v>
      </c>
      <c r="I19" s="83" t="n">
        <v>0.5</v>
      </c>
      <c r="J19" s="83" t="n">
        <v>30</v>
      </c>
      <c r="K19" s="83" t="n">
        <v>1</v>
      </c>
      <c r="L19" s="83" t="n">
        <v>0</v>
      </c>
      <c r="M19" s="83" t="n">
        <v>2.9</v>
      </c>
      <c r="N19" s="83" t="n">
        <v>4.9</v>
      </c>
      <c r="O19" s="83" t="n">
        <v>5.7</v>
      </c>
      <c r="P19" s="83">
        <f>SUM(K19:O19)</f>
        <v/>
      </c>
      <c r="Q19" s="83" t="n">
        <v>0</v>
      </c>
      <c r="R19" s="83" t="n">
        <v>2</v>
      </c>
      <c r="S19" s="83" t="n">
        <v>61.9</v>
      </c>
      <c r="T19" s="83">
        <f>SUM(Q19:S19)</f>
        <v/>
      </c>
      <c r="U19" s="83" t="n">
        <v>1.8</v>
      </c>
      <c r="V19" s="83" t="n">
        <v>1</v>
      </c>
      <c r="W19" s="83" t="n">
        <v>33.2</v>
      </c>
      <c r="X19" s="83" t="n">
        <v>6.4</v>
      </c>
      <c r="Y19" s="83">
        <f>SUM(U19:X19)</f>
        <v/>
      </c>
      <c r="Z19" s="83" t="n">
        <v>0</v>
      </c>
      <c r="AA19" s="83" t="n">
        <v>0</v>
      </c>
      <c r="AB19" s="81">
        <f>SUM(Z19:AA19)</f>
        <v/>
      </c>
      <c r="AC19" s="79" t="n">
        <v>1</v>
      </c>
      <c r="AD19" s="83" t="n">
        <v>0</v>
      </c>
      <c r="AE19" s="83" t="n">
        <v>39.5</v>
      </c>
      <c r="AF19" s="81">
        <f>SUM(AC19:AE19)</f>
        <v/>
      </c>
      <c r="AG19" s="79" t="n">
        <v>3</v>
      </c>
      <c r="AH19" s="83" t="n">
        <v>0</v>
      </c>
      <c r="AI19" s="81">
        <f>SUM(AG19:AH19)</f>
        <v/>
      </c>
      <c r="AJ19" s="82">
        <f>SUM(C19:J19)+P19+T19+Y19+AB19+AF19+AI19</f>
        <v/>
      </c>
    </row>
    <row r="20">
      <c r="A20" s="5" t="n">
        <v>14</v>
      </c>
      <c r="B20" s="77" t="inlineStr">
        <is>
          <t>Jordan</t>
        </is>
      </c>
      <c r="C20" s="78" t="n">
        <v>889.6799999999999</v>
      </c>
      <c r="D20" s="79" t="n">
        <v>1</v>
      </c>
      <c r="E20" s="83" t="n">
        <v>22.24</v>
      </c>
      <c r="F20" s="83" t="n">
        <v>104.69</v>
      </c>
      <c r="G20" s="83" t="n">
        <v>13</v>
      </c>
      <c r="H20" s="83" t="n">
        <v>0</v>
      </c>
      <c r="I20" s="83" t="n">
        <v>8</v>
      </c>
      <c r="J20" s="83" t="n">
        <v>258.38</v>
      </c>
      <c r="K20" s="83" t="n">
        <v>0</v>
      </c>
      <c r="L20" s="83" t="n">
        <v>3</v>
      </c>
      <c r="M20" s="83" t="n">
        <v>8.5</v>
      </c>
      <c r="N20" s="83" t="n">
        <v>24.86</v>
      </c>
      <c r="O20" s="83" t="n">
        <v>0</v>
      </c>
      <c r="P20" s="83">
        <f>SUM(K20:O20)</f>
        <v/>
      </c>
      <c r="Q20" s="83" t="n">
        <v>15</v>
      </c>
      <c r="R20" s="83" t="n">
        <v>7</v>
      </c>
      <c r="S20" s="83" t="n">
        <v>407.96</v>
      </c>
      <c r="T20" s="83">
        <f>SUM(Q20:S20)</f>
        <v/>
      </c>
      <c r="U20" s="83" t="n">
        <v>24.72</v>
      </c>
      <c r="V20" s="83" t="n">
        <v>6</v>
      </c>
      <c r="W20" s="83" t="n">
        <v>168.5</v>
      </c>
      <c r="X20" s="83" t="n">
        <v>16</v>
      </c>
      <c r="Y20" s="83">
        <f>SUM(U20:X20)</f>
        <v/>
      </c>
      <c r="Z20" s="83" t="n">
        <v>7</v>
      </c>
      <c r="AA20" s="83" t="n">
        <v>132.32</v>
      </c>
      <c r="AB20" s="81">
        <f>SUM(Z20:AA20)</f>
        <v/>
      </c>
      <c r="AC20" s="79" t="n">
        <v>1</v>
      </c>
      <c r="AD20" s="83" t="n">
        <v>11</v>
      </c>
      <c r="AE20" s="83" t="n">
        <v>417.05</v>
      </c>
      <c r="AF20" s="81">
        <f>SUM(AC20:AE20)</f>
        <v/>
      </c>
      <c r="AG20" s="79" t="n">
        <v>5</v>
      </c>
      <c r="AH20" s="83" t="n">
        <v>1</v>
      </c>
      <c r="AI20" s="81">
        <f>SUM(AG20:AH20)</f>
        <v/>
      </c>
      <c r="AJ20" s="82">
        <f>SUM(C20:J20)+P20+T20+Y20+AB20+AF20+AI20</f>
        <v/>
      </c>
    </row>
    <row r="21">
      <c r="A21" s="5" t="n">
        <v>15</v>
      </c>
      <c r="B21" s="77" t="inlineStr">
        <is>
          <t>[Person_4]</t>
        </is>
      </c>
      <c r="C21" s="78" t="n">
        <v>37.57</v>
      </c>
      <c r="D21" s="79" t="n">
        <v>0.49</v>
      </c>
      <c r="E21" s="83" t="n">
        <v>0</v>
      </c>
      <c r="F21" s="83" t="n">
        <v>0</v>
      </c>
      <c r="G21" s="83" t="n">
        <v>7.87</v>
      </c>
      <c r="H21" s="83" t="n">
        <v>0</v>
      </c>
      <c r="I21" s="83" t="n">
        <v>0.85</v>
      </c>
      <c r="J21" s="83" t="n">
        <v>7</v>
      </c>
      <c r="K21" s="83" t="n">
        <v>1</v>
      </c>
      <c r="L21" s="83" t="n">
        <v>0</v>
      </c>
      <c r="M21" s="83" t="n">
        <v>0</v>
      </c>
      <c r="N21" s="83" t="n">
        <v>1.63</v>
      </c>
      <c r="O21" s="83" t="n">
        <v>0</v>
      </c>
      <c r="P21" s="83">
        <f>SUM(K21:O21)</f>
        <v/>
      </c>
      <c r="Q21" s="83" t="n">
        <v>0.33</v>
      </c>
      <c r="R21" s="83" t="n">
        <v>1</v>
      </c>
      <c r="S21" s="83" t="n">
        <v>16.57</v>
      </c>
      <c r="T21" s="83">
        <f>SUM(Q21:S21)</f>
        <v/>
      </c>
      <c r="U21" s="83" t="n">
        <v>0.25</v>
      </c>
      <c r="V21" s="83" t="n">
        <v>0</v>
      </c>
      <c r="W21" s="83" t="n">
        <v>5.13</v>
      </c>
      <c r="X21" s="83" t="n">
        <v>0</v>
      </c>
      <c r="Y21" s="83">
        <f>SUM(U21:X21)</f>
        <v/>
      </c>
      <c r="Z21" s="83" t="n">
        <v>0</v>
      </c>
      <c r="AA21" s="83" t="n">
        <v>0</v>
      </c>
      <c r="AB21" s="81">
        <f>SUM(Z21:AA21)</f>
        <v/>
      </c>
      <c r="AC21" s="79" t="n">
        <v>5</v>
      </c>
      <c r="AD21" s="83" t="n">
        <v>0</v>
      </c>
      <c r="AE21" s="83" t="n">
        <v>8.970000000000001</v>
      </c>
      <c r="AF21" s="81">
        <f>SUM(AC21:AE21)</f>
        <v/>
      </c>
      <c r="AG21" s="79" t="n">
        <v>0</v>
      </c>
      <c r="AH21" s="83" t="n">
        <v>0</v>
      </c>
      <c r="AI21" s="81">
        <f>SUM(AG21:AH21)</f>
        <v/>
      </c>
      <c r="AJ21" s="82">
        <f>SUM(C21:J21)+P21+T21+Y21+AB21+AF21+AI21</f>
        <v/>
      </c>
    </row>
    <row r="22">
      <c r="A22" s="5" t="n">
        <v>16</v>
      </c>
      <c r="B22" s="77" t="inlineStr">
        <is>
          <t>[Person_5]</t>
        </is>
      </c>
      <c r="C22" s="78" t="n">
        <v>30.32</v>
      </c>
      <c r="D22" s="79" t="n">
        <v>0</v>
      </c>
      <c r="E22" s="83" t="n">
        <v>0</v>
      </c>
      <c r="F22" s="83" t="n">
        <v>0</v>
      </c>
      <c r="G22" s="83" t="n">
        <v>5</v>
      </c>
      <c r="H22" s="83" t="n">
        <v>1</v>
      </c>
      <c r="I22" s="83" t="n">
        <v>1</v>
      </c>
      <c r="J22" s="83" t="n">
        <v>9</v>
      </c>
      <c r="K22" s="83" t="n">
        <v>1</v>
      </c>
      <c r="L22" s="83" t="n">
        <v>0</v>
      </c>
      <c r="M22" s="83" t="n">
        <v>0</v>
      </c>
      <c r="N22" s="83" t="n">
        <v>1.5</v>
      </c>
      <c r="O22" s="83" t="n">
        <v>0</v>
      </c>
      <c r="P22" s="83">
        <f>SUM(K22:O22)</f>
        <v/>
      </c>
      <c r="Q22" s="83" t="n">
        <v>0</v>
      </c>
      <c r="R22" s="83" t="n">
        <v>0.5</v>
      </c>
      <c r="S22" s="83" t="n">
        <v>12.78</v>
      </c>
      <c r="T22" s="83">
        <f>SUM(Q22:S22)</f>
        <v/>
      </c>
      <c r="U22" s="83" t="n">
        <v>0</v>
      </c>
      <c r="V22" s="83" t="n">
        <v>0.5</v>
      </c>
      <c r="W22" s="83" t="n">
        <v>11</v>
      </c>
      <c r="X22" s="83" t="n">
        <v>0</v>
      </c>
      <c r="Y22" s="83">
        <f>SUM(U22:X22)</f>
        <v/>
      </c>
      <c r="Z22" s="83" t="n">
        <v>1.5</v>
      </c>
      <c r="AA22" s="83" t="n">
        <v>0</v>
      </c>
      <c r="AB22" s="81">
        <f>SUM(Z22:AA22)</f>
        <v/>
      </c>
      <c r="AC22" s="79" t="n">
        <v>0.5</v>
      </c>
      <c r="AD22" s="83" t="n">
        <v>0</v>
      </c>
      <c r="AE22" s="83" t="n">
        <v>7.04</v>
      </c>
      <c r="AF22" s="81">
        <f>SUM(AC22:AE22)</f>
        <v/>
      </c>
      <c r="AG22" s="79" t="n">
        <v>0</v>
      </c>
      <c r="AH22" s="83" t="n">
        <v>0</v>
      </c>
      <c r="AI22" s="81">
        <f>SUM(AG22:AH22)</f>
        <v/>
      </c>
      <c r="AJ22" s="82">
        <f>SUM(C22:J22)+P22+T22+Y22+AB22+AF22+AI22</f>
        <v/>
      </c>
    </row>
    <row r="23">
      <c r="A23" s="5" t="n">
        <v>39</v>
      </c>
      <c r="B23" s="77" t="inlineStr">
        <is>
          <t>Logan</t>
        </is>
      </c>
      <c r="C23" s="78" t="n">
        <v>157</v>
      </c>
      <c r="D23" s="79" t="n">
        <v>1</v>
      </c>
      <c r="E23" s="83" t="n">
        <v>4.5</v>
      </c>
      <c r="F23" s="83" t="n">
        <v>1.5</v>
      </c>
      <c r="G23" s="83" t="n">
        <v>6.25</v>
      </c>
      <c r="H23" s="83" t="n">
        <v>0</v>
      </c>
      <c r="I23" s="83" t="n">
        <v>8</v>
      </c>
      <c r="J23" s="83" t="n">
        <v>15.5</v>
      </c>
      <c r="K23" s="83" t="n">
        <v>1</v>
      </c>
      <c r="L23" s="83" t="n">
        <v>0</v>
      </c>
      <c r="M23" s="83" t="n">
        <v>1</v>
      </c>
      <c r="N23" s="83" t="n">
        <v>2</v>
      </c>
      <c r="O23" s="83" t="n">
        <v>0</v>
      </c>
      <c r="P23" s="83">
        <f>SUM(K23:O23)</f>
        <v/>
      </c>
      <c r="Q23" s="83" t="n">
        <v>0</v>
      </c>
      <c r="R23" s="83" t="n">
        <v>1</v>
      </c>
      <c r="S23" s="83" t="n">
        <v>45</v>
      </c>
      <c r="T23" s="83">
        <f>SUM(Q23:S23)</f>
        <v/>
      </c>
      <c r="U23" s="83" t="n">
        <v>0</v>
      </c>
      <c r="V23" s="83" t="n">
        <v>0</v>
      </c>
      <c r="W23" s="83" t="n">
        <v>0</v>
      </c>
      <c r="X23" s="83" t="n">
        <v>0</v>
      </c>
      <c r="Y23" s="83">
        <f>SUM(U23:X23)</f>
        <v/>
      </c>
      <c r="Z23" s="83" t="n">
        <v>0</v>
      </c>
      <c r="AA23" s="83" t="n">
        <v>0</v>
      </c>
      <c r="AB23" s="81">
        <f>SUM(Z23:AA23)</f>
        <v/>
      </c>
      <c r="AC23" s="79" t="n">
        <v>1</v>
      </c>
      <c r="AD23" s="83" t="n">
        <v>1</v>
      </c>
      <c r="AE23" s="83" t="n">
        <v>39</v>
      </c>
      <c r="AF23" s="81">
        <f>SUM(AC23:AE23)</f>
        <v/>
      </c>
      <c r="AG23" s="79" t="n">
        <v>0</v>
      </c>
      <c r="AH23" s="83" t="n">
        <v>0</v>
      </c>
      <c r="AI23" s="81">
        <f>SUM(AG23:AH23)</f>
        <v/>
      </c>
      <c r="AJ23" s="82">
        <f>SUM(C23:J23)+P23+T23+Y23+AB23+AF23+AI23</f>
        <v/>
      </c>
    </row>
    <row r="24">
      <c r="A24" s="5" t="n">
        <v>17</v>
      </c>
      <c r="B24" s="77" t="inlineStr">
        <is>
          <t>Millard</t>
        </is>
      </c>
      <c r="C24" s="78" t="n">
        <v>66.44</v>
      </c>
      <c r="D24" s="79" t="n">
        <v>0</v>
      </c>
      <c r="E24" s="83" t="n">
        <v>0</v>
      </c>
      <c r="F24" s="83" t="n">
        <v>0</v>
      </c>
      <c r="G24" s="83" t="n">
        <v>0</v>
      </c>
      <c r="H24" s="83" t="n">
        <v>0</v>
      </c>
      <c r="I24" s="83" t="n">
        <v>1</v>
      </c>
      <c r="J24" s="83" t="n">
        <v>10</v>
      </c>
      <c r="K24" s="83" t="n">
        <v>1</v>
      </c>
      <c r="L24" s="83" t="n">
        <v>0</v>
      </c>
      <c r="M24" s="83" t="n">
        <v>2</v>
      </c>
      <c r="N24" s="83" t="n">
        <v>1</v>
      </c>
      <c r="O24" s="83" t="n">
        <v>0</v>
      </c>
      <c r="P24" s="83">
        <f>SUM(K24:O24)</f>
        <v/>
      </c>
      <c r="Q24" s="83" t="n">
        <v>0.25</v>
      </c>
      <c r="R24" s="83" t="n">
        <v>1</v>
      </c>
      <c r="S24" s="83" t="n">
        <v>30.39</v>
      </c>
      <c r="T24" s="83">
        <f>SUM(Q24:S24)</f>
        <v/>
      </c>
      <c r="U24" s="83" t="n">
        <v>1</v>
      </c>
      <c r="V24" s="83" t="n">
        <v>1</v>
      </c>
      <c r="W24" s="83" t="n">
        <v>12.2</v>
      </c>
      <c r="X24" s="83" t="n">
        <v>1</v>
      </c>
      <c r="Y24" s="83">
        <f>SUM(U24:X24)</f>
        <v/>
      </c>
      <c r="Z24" s="83" t="n">
        <v>0</v>
      </c>
      <c r="AA24" s="83" t="n">
        <v>0</v>
      </c>
      <c r="AB24" s="81">
        <f>SUM(Z24:AA24)</f>
        <v/>
      </c>
      <c r="AC24" s="79" t="n">
        <v>1</v>
      </c>
      <c r="AD24" s="83" t="n">
        <v>0.25</v>
      </c>
      <c r="AE24" s="83" t="n">
        <v>26.22</v>
      </c>
      <c r="AF24" s="81">
        <f>SUM(AC24:AE24)</f>
        <v/>
      </c>
      <c r="AG24" s="79" t="n">
        <v>0</v>
      </c>
      <c r="AH24" s="83" t="n">
        <v>0</v>
      </c>
      <c r="AI24" s="81">
        <f>SUM(AG24:AH24)</f>
        <v/>
      </c>
      <c r="AJ24" s="82">
        <f>SUM(C24:J24)+P24+T24+Y24+AB24+AF24+AI24</f>
        <v/>
      </c>
    </row>
    <row r="25">
      <c r="A25" s="5" t="n">
        <v>18</v>
      </c>
      <c r="B25" s="77" t="inlineStr">
        <is>
          <t>Morgan</t>
        </is>
      </c>
      <c r="C25" s="78" t="n">
        <v>26.27</v>
      </c>
      <c r="D25" s="79" t="n">
        <v>0</v>
      </c>
      <c r="E25" s="83" t="n">
        <v>0</v>
      </c>
      <c r="F25" s="83" t="n">
        <v>0</v>
      </c>
      <c r="G25" s="83" t="n">
        <v>3</v>
      </c>
      <c r="H25" s="83" t="n">
        <v>0</v>
      </c>
      <c r="I25" s="83" t="n">
        <v>1.25</v>
      </c>
      <c r="J25" s="83" t="n">
        <v>6</v>
      </c>
      <c r="K25" s="83" t="n">
        <v>1</v>
      </c>
      <c r="L25" s="83" t="n">
        <v>0</v>
      </c>
      <c r="M25" s="83" t="n">
        <v>0</v>
      </c>
      <c r="N25" s="83" t="n">
        <v>1.47</v>
      </c>
      <c r="O25" s="83" t="n">
        <v>0</v>
      </c>
      <c r="P25" s="83">
        <f>SUM(K25:O25)</f>
        <v/>
      </c>
      <c r="Q25" s="83" t="n">
        <v>0</v>
      </c>
      <c r="R25" s="83" t="n">
        <v>1</v>
      </c>
      <c r="S25" s="83" t="n">
        <v>10.06</v>
      </c>
      <c r="T25" s="83">
        <f>SUM(Q25:S25)</f>
        <v/>
      </c>
      <c r="U25" s="83" t="n">
        <v>0.3</v>
      </c>
      <c r="V25" s="83" t="n">
        <v>0.5</v>
      </c>
      <c r="W25" s="83" t="n">
        <v>8.57</v>
      </c>
      <c r="X25" s="83" t="n">
        <v>1.13</v>
      </c>
      <c r="Y25" s="83">
        <f>SUM(U25:X25)</f>
        <v/>
      </c>
      <c r="Z25" s="83" t="n">
        <v>0</v>
      </c>
      <c r="AA25" s="83" t="n">
        <v>3.26</v>
      </c>
      <c r="AB25" s="81">
        <f>SUM(Z25:AA25)</f>
        <v/>
      </c>
      <c r="AC25" s="79" t="n">
        <v>1</v>
      </c>
      <c r="AD25" s="83" t="n">
        <v>0</v>
      </c>
      <c r="AE25" s="83" t="n">
        <v>9.51</v>
      </c>
      <c r="AF25" s="81">
        <f>SUM(AC25:AE25)</f>
        <v/>
      </c>
      <c r="AG25" s="79" t="n">
        <v>0</v>
      </c>
      <c r="AH25" s="83" t="n">
        <v>0</v>
      </c>
      <c r="AI25" s="81">
        <f>SUM(AG25:AH25)</f>
        <v/>
      </c>
      <c r="AJ25" s="82">
        <f>SUM(C25:J25)+P25+T25+Y25+AB25+AF25+AI25</f>
        <v/>
      </c>
    </row>
    <row r="26">
      <c r="A26" s="5" t="n">
        <v>40</v>
      </c>
      <c r="B26" s="77" t="inlineStr">
        <is>
          <t>[Person_8]</t>
        </is>
      </c>
      <c r="C26" s="78" t="n">
        <v>101.33</v>
      </c>
      <c r="D26" s="79" t="n">
        <v>2.25</v>
      </c>
      <c r="E26" s="83" t="n">
        <v>5.5</v>
      </c>
      <c r="F26" s="83" t="n">
        <v>0</v>
      </c>
      <c r="G26" s="83" t="n">
        <v>8.640000000000001</v>
      </c>
      <c r="H26" s="83" t="n">
        <v>0.2</v>
      </c>
      <c r="I26" s="83" t="n">
        <v>3.5</v>
      </c>
      <c r="J26" s="83" t="n">
        <v>16.25</v>
      </c>
      <c r="K26" s="83" t="n">
        <v>1</v>
      </c>
      <c r="L26" s="83" t="n">
        <v>5</v>
      </c>
      <c r="M26" s="83" t="n">
        <v>2.75</v>
      </c>
      <c r="N26" s="83" t="n">
        <v>1</v>
      </c>
      <c r="O26" s="83" t="n">
        <v>0.5</v>
      </c>
      <c r="P26" s="83">
        <f>SUM(K26:O26)</f>
        <v/>
      </c>
      <c r="Q26" s="83" t="n">
        <v>0.5</v>
      </c>
      <c r="R26" s="83" t="n">
        <v>0.4</v>
      </c>
      <c r="S26" s="83" t="n">
        <v>41.6</v>
      </c>
      <c r="T26" s="83">
        <f>SUM(Q26:S26)</f>
        <v/>
      </c>
      <c r="U26" s="83" t="n">
        <v>0.5</v>
      </c>
      <c r="V26" s="83" t="n">
        <v>0.4</v>
      </c>
      <c r="W26" s="83" t="n">
        <v>11.9</v>
      </c>
      <c r="X26" s="83" t="n">
        <v>0.5</v>
      </c>
      <c r="Y26" s="83">
        <f>SUM(U26:X26)</f>
        <v/>
      </c>
      <c r="Z26" s="83" t="n">
        <v>1</v>
      </c>
      <c r="AA26" s="83" t="n">
        <v>0</v>
      </c>
      <c r="AB26" s="81">
        <f>SUM(Z26:AA26)</f>
        <v/>
      </c>
      <c r="AC26" s="79" t="n">
        <v>1</v>
      </c>
      <c r="AD26" s="83" t="n">
        <v>0.75</v>
      </c>
      <c r="AE26" s="83" t="n">
        <v>34.72</v>
      </c>
      <c r="AF26" s="81">
        <f>SUM(AC26:AE26)</f>
        <v/>
      </c>
      <c r="AG26" s="79" t="n">
        <v>0</v>
      </c>
      <c r="AH26" s="83" t="n">
        <v>0</v>
      </c>
      <c r="AI26" s="81">
        <f>SUM(AG26:AH26)</f>
        <v/>
      </c>
      <c r="AJ26" s="82">
        <f>SUM(C26:J26)+P26+T26+Y26+AB26+AF26+AI26</f>
        <v/>
      </c>
    </row>
    <row r="27">
      <c r="A27" s="5" t="n">
        <v>19</v>
      </c>
      <c r="B27" s="77" t="inlineStr">
        <is>
          <t>Nebo</t>
        </is>
      </c>
      <c r="C27" s="78" t="n">
        <v>373.58</v>
      </c>
      <c r="D27" s="79" t="n">
        <v>0</v>
      </c>
      <c r="E27" s="83" t="n">
        <v>10.25</v>
      </c>
      <c r="F27" s="83" t="n">
        <v>3.4</v>
      </c>
      <c r="G27" s="83" t="n">
        <v>16.93</v>
      </c>
      <c r="H27" s="83" t="n">
        <v>0</v>
      </c>
      <c r="I27" s="83" t="n">
        <v>19.58</v>
      </c>
      <c r="J27" s="83" t="n">
        <v>83.56</v>
      </c>
      <c r="K27" s="83" t="n">
        <v>1</v>
      </c>
      <c r="L27" s="83" t="n">
        <v>1</v>
      </c>
      <c r="M27" s="83" t="n">
        <v>1</v>
      </c>
      <c r="N27" s="83" t="n">
        <v>6</v>
      </c>
      <c r="O27" s="83" t="n">
        <v>0</v>
      </c>
      <c r="P27" s="83">
        <f>SUM(K27:O27)</f>
        <v/>
      </c>
      <c r="Q27" s="83" t="n">
        <v>2.89</v>
      </c>
      <c r="R27" s="83" t="n">
        <v>2.9</v>
      </c>
      <c r="S27" s="83" t="n">
        <v>187.13</v>
      </c>
      <c r="T27" s="83">
        <f>SUM(Q27:S27)</f>
        <v/>
      </c>
      <c r="U27" s="83" t="n">
        <v>5.88</v>
      </c>
      <c r="V27" s="83" t="n">
        <v>2</v>
      </c>
      <c r="W27" s="83" t="n">
        <v>71.53</v>
      </c>
      <c r="X27" s="83" t="n">
        <v>7.25</v>
      </c>
      <c r="Y27" s="83">
        <f>SUM(U27:X27)</f>
        <v/>
      </c>
      <c r="Z27" s="83" t="n">
        <v>0</v>
      </c>
      <c r="AA27" s="83" t="n">
        <v>61.46</v>
      </c>
      <c r="AB27" s="81">
        <f>SUM(Z27:AA27)</f>
        <v/>
      </c>
      <c r="AC27" s="79" t="n">
        <v>1.6</v>
      </c>
      <c r="AD27" s="83" t="n">
        <v>17.2</v>
      </c>
      <c r="AE27" s="83" t="n">
        <v>101.4</v>
      </c>
      <c r="AF27" s="81">
        <f>SUM(AC27:AE27)</f>
        <v/>
      </c>
      <c r="AG27" s="79" t="n">
        <v>2</v>
      </c>
      <c r="AH27" s="83" t="n">
        <v>0.5</v>
      </c>
      <c r="AI27" s="81">
        <f>SUM(AG27:AH27)</f>
        <v/>
      </c>
      <c r="AJ27" s="82">
        <f>SUM(C27:J27)+P27+T27+Y27+AB27+AF27+AI27</f>
        <v/>
      </c>
    </row>
    <row r="28">
      <c r="A28" s="5" t="n">
        <v>20</v>
      </c>
      <c r="B28" s="77" t="inlineStr">
        <is>
          <t>[Person_6]</t>
        </is>
      </c>
      <c r="C28" s="78" t="n">
        <v>67.73</v>
      </c>
      <c r="D28" s="79" t="n">
        <v>0</v>
      </c>
      <c r="E28" s="83" t="n">
        <v>0</v>
      </c>
      <c r="F28" s="83" t="n">
        <v>0</v>
      </c>
      <c r="G28" s="83" t="n">
        <v>3.75</v>
      </c>
      <c r="H28" s="83" t="n">
        <v>0</v>
      </c>
      <c r="I28" s="83" t="n">
        <v>2</v>
      </c>
      <c r="J28" s="83" t="n">
        <v>7.71</v>
      </c>
      <c r="K28" s="83" t="n">
        <v>1</v>
      </c>
      <c r="L28" s="83" t="n">
        <v>0</v>
      </c>
      <c r="M28" s="83" t="n">
        <v>0</v>
      </c>
      <c r="N28" s="83" t="n">
        <v>1</v>
      </c>
      <c r="O28" s="83" t="n">
        <v>0</v>
      </c>
      <c r="P28" s="83">
        <f>SUM(K28:O28)</f>
        <v/>
      </c>
      <c r="Q28" s="83" t="n">
        <v>0</v>
      </c>
      <c r="R28" s="83" t="n">
        <v>1</v>
      </c>
      <c r="S28" s="83" t="n">
        <v>15.35</v>
      </c>
      <c r="T28" s="83">
        <f>SUM(Q28:S28)</f>
        <v/>
      </c>
      <c r="U28" s="83" t="n">
        <v>1</v>
      </c>
      <c r="V28" s="83" t="n">
        <v>0</v>
      </c>
      <c r="W28" s="83" t="n">
        <v>10.51</v>
      </c>
      <c r="X28" s="83" t="n">
        <v>1.56</v>
      </c>
      <c r="Y28" s="83">
        <f>SUM(U28:X28)</f>
        <v/>
      </c>
      <c r="Z28" s="83" t="n">
        <v>3.44</v>
      </c>
      <c r="AA28" s="83" t="n">
        <v>0</v>
      </c>
      <c r="AB28" s="81">
        <f>SUM(Z28:AA28)</f>
        <v/>
      </c>
      <c r="AC28" s="79" t="n">
        <v>1</v>
      </c>
      <c r="AD28" s="83" t="n">
        <v>0</v>
      </c>
      <c r="AE28" s="83" t="n">
        <v>13.13</v>
      </c>
      <c r="AF28" s="81">
        <f>SUM(AC28:AE28)</f>
        <v/>
      </c>
      <c r="AG28" s="79" t="n">
        <v>0</v>
      </c>
      <c r="AH28" s="83" t="n">
        <v>0</v>
      </c>
      <c r="AI28" s="81">
        <f>SUM(AG28:AH28)</f>
        <v/>
      </c>
      <c r="AJ28" s="82">
        <f>SUM(C28:J28)+P28+T28+Y28+AB28+AF28+AI28</f>
        <v/>
      </c>
    </row>
    <row r="29">
      <c r="A29" s="5" t="n">
        <v>21</v>
      </c>
      <c r="B29" s="77" t="inlineStr">
        <is>
          <t>North Summit</t>
        </is>
      </c>
      <c r="C29" s="78" t="n">
        <v>19.5</v>
      </c>
      <c r="D29" s="79" t="n">
        <v>0.5</v>
      </c>
      <c r="E29" s="83" t="n">
        <v>0</v>
      </c>
      <c r="F29" s="83" t="n">
        <v>0</v>
      </c>
      <c r="G29" s="83" t="n">
        <v>0.66</v>
      </c>
      <c r="H29" s="83" t="n">
        <v>0</v>
      </c>
      <c r="I29" s="83" t="n">
        <v>0.5</v>
      </c>
      <c r="J29" s="83" t="n">
        <v>4.34</v>
      </c>
      <c r="K29" s="83" t="n">
        <v>1</v>
      </c>
      <c r="L29" s="83" t="n">
        <v>0</v>
      </c>
      <c r="M29" s="83" t="n">
        <v>0</v>
      </c>
      <c r="N29" s="83" t="n">
        <v>0.5</v>
      </c>
      <c r="O29" s="83" t="n">
        <v>0</v>
      </c>
      <c r="P29" s="83">
        <f>SUM(K29:O29)</f>
        <v/>
      </c>
      <c r="Q29" s="83" t="n">
        <v>0</v>
      </c>
      <c r="R29" s="83" t="n">
        <v>0</v>
      </c>
      <c r="S29" s="83" t="n">
        <v>12.75</v>
      </c>
      <c r="T29" s="83">
        <f>SUM(Q29:S29)</f>
        <v/>
      </c>
      <c r="U29" s="83" t="n">
        <v>0.5</v>
      </c>
      <c r="V29" s="83" t="n">
        <v>0.5</v>
      </c>
      <c r="W29" s="83" t="n">
        <v>12.5</v>
      </c>
      <c r="X29" s="83" t="n">
        <v>0.5</v>
      </c>
      <c r="Y29" s="83">
        <f>SUM(U29:X29)</f>
        <v/>
      </c>
      <c r="Z29" s="83" t="n">
        <v>0</v>
      </c>
      <c r="AA29" s="83" t="n">
        <v>1.5</v>
      </c>
      <c r="AB29" s="81">
        <f>SUM(Z29:AA29)</f>
        <v/>
      </c>
      <c r="AC29" s="79" t="n">
        <v>0.5</v>
      </c>
      <c r="AD29" s="83" t="n">
        <v>0</v>
      </c>
      <c r="AE29" s="83" t="n">
        <v>7.5</v>
      </c>
      <c r="AF29" s="81">
        <f>SUM(AC29:AE29)</f>
        <v/>
      </c>
      <c r="AG29" s="79" t="n">
        <v>0</v>
      </c>
      <c r="AH29" s="83" t="n">
        <v>0</v>
      </c>
      <c r="AI29" s="81">
        <f>SUM(AG29:AH29)</f>
        <v/>
      </c>
      <c r="AJ29" s="82">
        <f>SUM(C29:J29)+P29+T29+Y29+AB29+AF29+AI29</f>
        <v/>
      </c>
    </row>
    <row r="30">
      <c r="A30" s="5" t="n">
        <v>37</v>
      </c>
      <c r="B30" s="77" t="inlineStr">
        <is>
          <t>Ogden</t>
        </is>
      </c>
      <c r="C30" s="78" t="n">
        <v>141.8</v>
      </c>
      <c r="D30" s="79" t="n">
        <v>0</v>
      </c>
      <c r="E30" s="83" t="n">
        <v>9.73</v>
      </c>
      <c r="F30" s="83" t="n">
        <v>11</v>
      </c>
      <c r="G30" s="83" t="n">
        <v>3.51</v>
      </c>
      <c r="H30" s="83" t="n">
        <v>1</v>
      </c>
      <c r="I30" s="83" t="n">
        <v>4.75</v>
      </c>
      <c r="J30" s="83" t="n">
        <v>32.5</v>
      </c>
      <c r="K30" s="83" t="n">
        <v>1</v>
      </c>
      <c r="L30" s="83" t="n">
        <v>0</v>
      </c>
      <c r="M30" s="83" t="n">
        <v>1</v>
      </c>
      <c r="N30" s="83" t="n">
        <v>7</v>
      </c>
      <c r="O30" s="83" t="n">
        <v>20.74</v>
      </c>
      <c r="P30" s="83">
        <f>SUM(K30:O30)</f>
        <v/>
      </c>
      <c r="Q30" s="83" t="n">
        <v>1.65</v>
      </c>
      <c r="R30" s="83" t="n">
        <v>1</v>
      </c>
      <c r="S30" s="83" t="n">
        <v>73.73</v>
      </c>
      <c r="T30" s="83">
        <f>SUM(Q30:S30)</f>
        <v/>
      </c>
      <c r="U30" s="83" t="n">
        <v>0</v>
      </c>
      <c r="V30" s="83" t="n">
        <v>0</v>
      </c>
      <c r="W30" s="83" t="n">
        <v>1</v>
      </c>
      <c r="X30" s="83" t="n">
        <v>0</v>
      </c>
      <c r="Y30" s="83">
        <f>SUM(U30:X30)</f>
        <v/>
      </c>
      <c r="Z30" s="83" t="n">
        <v>0</v>
      </c>
      <c r="AA30" s="83" t="n">
        <v>3.13</v>
      </c>
      <c r="AB30" s="81">
        <f>SUM(Z30:AA30)</f>
        <v/>
      </c>
      <c r="AC30" s="79" t="n">
        <v>0</v>
      </c>
      <c r="AD30" s="83" t="n">
        <v>2</v>
      </c>
      <c r="AE30" s="83" t="n">
        <v>67.90000000000001</v>
      </c>
      <c r="AF30" s="81">
        <f>SUM(AC30:AE30)</f>
        <v/>
      </c>
      <c r="AG30" s="79" t="n">
        <v>0</v>
      </c>
      <c r="AH30" s="83" t="n">
        <v>0</v>
      </c>
      <c r="AI30" s="81">
        <f>SUM(AG30:AH30)</f>
        <v/>
      </c>
      <c r="AJ30" s="82">
        <f>SUM(C30:J30)+P30+T30+Y30+AB30+AF30+AI30</f>
        <v/>
      </c>
    </row>
    <row r="31">
      <c r="A31" s="5" t="n">
        <v>22</v>
      </c>
      <c r="B31" s="77" t="inlineStr">
        <is>
          <t>Park City</t>
        </is>
      </c>
      <c r="C31" s="78" t="n">
        <v>61.29</v>
      </c>
      <c r="D31" s="79" t="n">
        <v>2.08</v>
      </c>
      <c r="E31" s="83" t="n">
        <v>2</v>
      </c>
      <c r="F31" s="83" t="n">
        <v>0</v>
      </c>
      <c r="G31" s="83" t="n">
        <v>1.94</v>
      </c>
      <c r="H31" s="83" t="n">
        <v>0.5</v>
      </c>
      <c r="I31" s="83" t="n">
        <v>5</v>
      </c>
      <c r="J31" s="83" t="n">
        <v>15.96</v>
      </c>
      <c r="K31" s="83" t="n">
        <v>1</v>
      </c>
      <c r="L31" s="83" t="n">
        <v>0</v>
      </c>
      <c r="M31" s="83" t="n">
        <v>1</v>
      </c>
      <c r="N31" s="83" t="n">
        <v>0.5</v>
      </c>
      <c r="O31" s="83" t="n">
        <v>3.5</v>
      </c>
      <c r="P31" s="83">
        <f>SUM(K31:O31)</f>
        <v/>
      </c>
      <c r="Q31" s="83" t="n">
        <v>0.5</v>
      </c>
      <c r="R31" s="83" t="n">
        <v>1</v>
      </c>
      <c r="S31" s="83" t="n">
        <v>37.38</v>
      </c>
      <c r="T31" s="83">
        <f>SUM(Q31:S31)</f>
        <v/>
      </c>
      <c r="U31" s="83" t="n">
        <v>1.75</v>
      </c>
      <c r="V31" s="83" t="n">
        <v>1</v>
      </c>
      <c r="W31" s="83" t="n">
        <v>17.86</v>
      </c>
      <c r="X31" s="83" t="n">
        <v>3</v>
      </c>
      <c r="Y31" s="83">
        <f>SUM(U31:X31)</f>
        <v/>
      </c>
      <c r="Z31" s="83" t="n">
        <v>0</v>
      </c>
      <c r="AA31" s="83" t="n">
        <v>0</v>
      </c>
      <c r="AB31" s="81">
        <f>SUM(Z31:AA31)</f>
        <v/>
      </c>
      <c r="AC31" s="79" t="n">
        <v>1</v>
      </c>
      <c r="AD31" s="83" t="n">
        <v>1.55</v>
      </c>
      <c r="AE31" s="83" t="n">
        <v>18.81</v>
      </c>
      <c r="AF31" s="81">
        <f>SUM(AC31:AE31)</f>
        <v/>
      </c>
      <c r="AG31" s="79" t="n">
        <v>0</v>
      </c>
      <c r="AH31" s="83" t="n">
        <v>0.5</v>
      </c>
      <c r="AI31" s="81">
        <f>SUM(AG31:AH31)</f>
        <v/>
      </c>
      <c r="AJ31" s="82">
        <f>SUM(C31:J31)+P31+T31+Y31+AB31+AF31+AI31</f>
        <v/>
      </c>
    </row>
    <row r="32">
      <c r="A32" s="5" t="n">
        <v>23</v>
      </c>
      <c r="B32" s="77" t="inlineStr">
        <is>
          <t>Piute</t>
        </is>
      </c>
      <c r="C32" s="78" t="n">
        <v>10.05</v>
      </c>
      <c r="D32" s="79" t="n">
        <v>0</v>
      </c>
      <c r="E32" s="83" t="n">
        <v>0</v>
      </c>
      <c r="F32" s="83" t="n">
        <v>0</v>
      </c>
      <c r="G32" s="83" t="n">
        <v>1</v>
      </c>
      <c r="H32" s="83" t="n">
        <v>0</v>
      </c>
      <c r="I32" s="83" t="n">
        <v>1</v>
      </c>
      <c r="J32" s="83" t="n">
        <v>3.5</v>
      </c>
      <c r="K32" s="83" t="n">
        <v>1</v>
      </c>
      <c r="L32" s="83" t="n">
        <v>0</v>
      </c>
      <c r="M32" s="83" t="n">
        <v>0</v>
      </c>
      <c r="N32" s="83" t="n">
        <v>0</v>
      </c>
      <c r="O32" s="83" t="n">
        <v>0</v>
      </c>
      <c r="P32" s="83">
        <f>SUM(K32:O32)</f>
        <v/>
      </c>
      <c r="Q32" s="83" t="n">
        <v>0</v>
      </c>
      <c r="R32" s="83" t="n">
        <v>0</v>
      </c>
      <c r="S32" s="83" t="n">
        <v>4.35</v>
      </c>
      <c r="T32" s="83">
        <f>SUM(Q32:S32)</f>
        <v/>
      </c>
      <c r="U32" s="83" t="n">
        <v>0.25</v>
      </c>
      <c r="V32" s="83" t="n">
        <v>0</v>
      </c>
      <c r="W32" s="83" t="n">
        <v>3.25</v>
      </c>
      <c r="X32" s="83" t="n">
        <v>0.75</v>
      </c>
      <c r="Y32" s="83">
        <f>SUM(U32:X32)</f>
        <v/>
      </c>
      <c r="Z32" s="83" t="n">
        <v>0</v>
      </c>
      <c r="AA32" s="83" t="n">
        <v>0</v>
      </c>
      <c r="AB32" s="81">
        <f>SUM(Z32:AA32)</f>
        <v/>
      </c>
      <c r="AC32" s="79" t="n">
        <v>1.12</v>
      </c>
      <c r="AD32" s="83" t="n">
        <v>0</v>
      </c>
      <c r="AE32" s="83" t="n">
        <v>2.48</v>
      </c>
      <c r="AF32" s="81">
        <f>SUM(AC32:AE32)</f>
        <v/>
      </c>
      <c r="AG32" s="79" t="n">
        <v>0</v>
      </c>
      <c r="AH32" s="83" t="n">
        <v>0</v>
      </c>
      <c r="AI32" s="81">
        <f>SUM(AG32:AH32)</f>
        <v/>
      </c>
      <c r="AJ32" s="82">
        <f>SUM(C32:J32)+P32+T32+Y32+AB32+AF32+AI32</f>
        <v/>
      </c>
    </row>
    <row r="33">
      <c r="A33" s="5" t="n">
        <v>38</v>
      </c>
      <c r="B33" s="84" t="inlineStr">
        <is>
          <t>Provo</t>
        </is>
      </c>
      <c r="C33" s="78" t="n">
        <v>270.89</v>
      </c>
      <c r="D33" s="79" t="n">
        <v>0.33</v>
      </c>
      <c r="E33" s="83" t="n">
        <v>7.05</v>
      </c>
      <c r="F33" s="83" t="n">
        <v>11.1</v>
      </c>
      <c r="G33" s="83" t="n">
        <v>13.4</v>
      </c>
      <c r="H33" s="83" t="n">
        <v>3</v>
      </c>
      <c r="I33" s="83" t="n">
        <v>3.5</v>
      </c>
      <c r="J33" s="83" t="n">
        <v>38.5</v>
      </c>
      <c r="K33" s="83" t="n">
        <v>1</v>
      </c>
      <c r="L33" s="83" t="n">
        <v>2</v>
      </c>
      <c r="M33" s="83" t="n">
        <v>1.33</v>
      </c>
      <c r="N33" s="83" t="n">
        <v>10.44</v>
      </c>
      <c r="O33" s="83" t="n">
        <v>0.5</v>
      </c>
      <c r="P33" s="83">
        <f>SUM(K33:O33)</f>
        <v/>
      </c>
      <c r="Q33" s="83" t="n">
        <v>0</v>
      </c>
      <c r="R33" s="83" t="n">
        <v>0</v>
      </c>
      <c r="S33" s="83" t="n">
        <v>58.79</v>
      </c>
      <c r="T33" s="83">
        <f>SUM(Q33:S33)</f>
        <v/>
      </c>
      <c r="U33" s="83" t="n">
        <v>1</v>
      </c>
      <c r="V33" s="83" t="n">
        <v>0.9399999999999999</v>
      </c>
      <c r="W33" s="83" t="n">
        <v>30.87</v>
      </c>
      <c r="X33" s="83" t="n">
        <v>3</v>
      </c>
      <c r="Y33" s="83">
        <f>SUM(U33:X33)</f>
        <v/>
      </c>
      <c r="Z33" s="83" t="n">
        <v>0</v>
      </c>
      <c r="AA33" s="83" t="n">
        <v>8.82</v>
      </c>
      <c r="AB33" s="81">
        <f>SUM(Z33:AA33)</f>
        <v/>
      </c>
      <c r="AC33" s="79" t="n">
        <v>1</v>
      </c>
      <c r="AD33" s="83" t="n">
        <v>7.8</v>
      </c>
      <c r="AE33" s="83" t="n">
        <v>52.9</v>
      </c>
      <c r="AF33" s="81">
        <f>SUM(AC33:AE33)</f>
        <v/>
      </c>
      <c r="AG33" s="79" t="n">
        <v>1</v>
      </c>
      <c r="AH33" s="83" t="n">
        <v>10.4</v>
      </c>
      <c r="AI33" s="81">
        <f>SUM(AG33:AH33)</f>
        <v/>
      </c>
      <c r="AJ33" s="82">
        <f>SUM(C33:J33)+P33+T33+Y33+AB33+AF33+AI33</f>
        <v/>
      </c>
    </row>
    <row r="34">
      <c r="A34" s="5" t="n">
        <v>24</v>
      </c>
      <c r="B34" s="77" t="inlineStr">
        <is>
          <t>Rich</t>
        </is>
      </c>
      <c r="C34" s="78" t="n">
        <v>6.76</v>
      </c>
      <c r="D34" s="79" t="n">
        <v>0</v>
      </c>
      <c r="E34" s="83" t="n">
        <v>0</v>
      </c>
      <c r="F34" s="83" t="n">
        <v>0</v>
      </c>
      <c r="G34" s="83" t="n">
        <v>0</v>
      </c>
      <c r="H34" s="83" t="n">
        <v>0</v>
      </c>
      <c r="I34" s="83" t="n">
        <v>0.9</v>
      </c>
      <c r="J34" s="83" t="n">
        <v>2</v>
      </c>
      <c r="K34" s="83" t="n">
        <v>1</v>
      </c>
      <c r="L34" s="83" t="n">
        <v>0</v>
      </c>
      <c r="M34" s="83" t="n">
        <v>0</v>
      </c>
      <c r="N34" s="83" t="n">
        <v>0</v>
      </c>
      <c r="O34" s="83" t="n">
        <v>0</v>
      </c>
      <c r="P34" s="83">
        <f>SUM(K34:O34)</f>
        <v/>
      </c>
      <c r="Q34" s="83" t="n">
        <v>0</v>
      </c>
      <c r="R34" s="83" t="n">
        <v>1</v>
      </c>
      <c r="S34" s="83" t="n">
        <v>0</v>
      </c>
      <c r="T34" s="83">
        <f>SUM(Q34:S34)</f>
        <v/>
      </c>
      <c r="U34" s="83" t="n">
        <v>0.1</v>
      </c>
      <c r="V34" s="83" t="n">
        <v>0.5</v>
      </c>
      <c r="W34" s="83" t="n">
        <v>4.68</v>
      </c>
      <c r="X34" s="83" t="n">
        <v>0</v>
      </c>
      <c r="Y34" s="83">
        <f>SUM(U34:X34)</f>
        <v/>
      </c>
      <c r="Z34" s="83" t="n">
        <v>0</v>
      </c>
      <c r="AA34" s="83" t="n">
        <v>0</v>
      </c>
      <c r="AB34" s="81">
        <f>SUM(Z34:AA34)</f>
        <v/>
      </c>
      <c r="AC34" s="79" t="n">
        <v>0.5</v>
      </c>
      <c r="AD34" s="83" t="n">
        <v>0</v>
      </c>
      <c r="AE34" s="83" t="n">
        <v>4.57</v>
      </c>
      <c r="AF34" s="81">
        <f>SUM(AC34:AE34)</f>
        <v/>
      </c>
      <c r="AG34" s="79" t="n">
        <v>0</v>
      </c>
      <c r="AH34" s="83" t="n">
        <v>0</v>
      </c>
      <c r="AI34" s="81">
        <f>SUM(AG34:AH34)</f>
        <v/>
      </c>
      <c r="AJ34" s="82">
        <f>SUM(C34:J34)+P34+T34+Y34+AB34+AF34+AI34</f>
        <v/>
      </c>
    </row>
    <row r="35">
      <c r="A35" s="5" t="n">
        <v>36</v>
      </c>
      <c r="B35" s="77" t="inlineStr">
        <is>
          <t>[Person_7]</t>
        </is>
      </c>
      <c r="C35" s="78" t="n">
        <v>481.57</v>
      </c>
      <c r="D35" s="79" t="n">
        <v>5.6</v>
      </c>
      <c r="E35" s="83" t="n">
        <v>2.98</v>
      </c>
      <c r="F35" s="83" t="n">
        <v>62.63</v>
      </c>
      <c r="G35" s="83" t="n">
        <v>6.52</v>
      </c>
      <c r="H35" s="83" t="n">
        <v>2</v>
      </c>
      <c r="I35" s="83" t="n">
        <v>3</v>
      </c>
      <c r="J35" s="83" t="n">
        <v>62.6</v>
      </c>
      <c r="K35" s="83" t="n">
        <v>1</v>
      </c>
      <c r="L35" s="83" t="n">
        <v>5</v>
      </c>
      <c r="M35" s="83" t="n">
        <v>2</v>
      </c>
      <c r="N35" s="83" t="n">
        <v>18.29</v>
      </c>
      <c r="O35" s="83" t="n">
        <v>45.81</v>
      </c>
      <c r="P35" s="83">
        <f>SUM(K35:O35)</f>
        <v/>
      </c>
      <c r="Q35" s="83" t="n">
        <v>3</v>
      </c>
      <c r="R35" s="83" t="n">
        <v>7</v>
      </c>
      <c r="S35" s="83" t="n">
        <v>195.16</v>
      </c>
      <c r="T35" s="83">
        <f>SUM(Q35:S35)</f>
        <v/>
      </c>
      <c r="U35" s="83" t="n">
        <v>5</v>
      </c>
      <c r="V35" s="83" t="n">
        <v>1</v>
      </c>
      <c r="W35" s="83" t="n">
        <v>42.17</v>
      </c>
      <c r="X35" s="83" t="n">
        <v>5</v>
      </c>
      <c r="Y35" s="83">
        <f>SUM(U35:X35)</f>
        <v/>
      </c>
      <c r="Z35" s="83" t="n">
        <v>0</v>
      </c>
      <c r="AA35" s="83" t="n">
        <v>0</v>
      </c>
      <c r="AB35" s="81">
        <f>SUM(Z35:AA35)</f>
        <v/>
      </c>
      <c r="AC35" s="79" t="n">
        <v>4</v>
      </c>
      <c r="AD35" s="83" t="n">
        <v>0</v>
      </c>
      <c r="AE35" s="83" t="n">
        <v>133.98</v>
      </c>
      <c r="AF35" s="81">
        <f>SUM(AC35:AE35)</f>
        <v/>
      </c>
      <c r="AG35" s="79" t="n">
        <v>0</v>
      </c>
      <c r="AH35" s="83" t="n">
        <v>5</v>
      </c>
      <c r="AI35" s="81">
        <f>SUM(AG35:AH35)</f>
        <v/>
      </c>
      <c r="AJ35" s="82">
        <f>SUM(C35:J35)+P35+T35+Y35+AB35+AF35+AI35</f>
        <v/>
      </c>
    </row>
    <row r="36">
      <c r="A36" s="5" t="n">
        <v>25</v>
      </c>
      <c r="B36" s="77" t="inlineStr">
        <is>
          <t>San Juan</t>
        </is>
      </c>
      <c r="C36" s="78" t="n">
        <v>60.14</v>
      </c>
      <c r="D36" s="79" t="n">
        <v>2</v>
      </c>
      <c r="E36" s="83" t="n">
        <v>0</v>
      </c>
      <c r="F36" s="83" t="n">
        <v>3.88</v>
      </c>
      <c r="G36" s="83" t="n">
        <v>4.64</v>
      </c>
      <c r="H36" s="83" t="n">
        <v>0</v>
      </c>
      <c r="I36" s="83" t="n">
        <v>1</v>
      </c>
      <c r="J36" s="83" t="n">
        <v>15.84</v>
      </c>
      <c r="K36" s="83" t="n">
        <v>1</v>
      </c>
      <c r="L36" s="83" t="n">
        <v>1</v>
      </c>
      <c r="M36" s="83" t="n">
        <v>3</v>
      </c>
      <c r="N36" s="83" t="n">
        <v>1</v>
      </c>
      <c r="O36" s="83" t="n">
        <v>1</v>
      </c>
      <c r="P36" s="83">
        <f>SUM(K36:O36)</f>
        <v/>
      </c>
      <c r="Q36" s="83" t="n">
        <v>1</v>
      </c>
      <c r="R36" s="83" t="n">
        <v>3</v>
      </c>
      <c r="S36" s="83" t="n">
        <v>52.17</v>
      </c>
      <c r="T36" s="83">
        <f>SUM(Q36:S36)</f>
        <v/>
      </c>
      <c r="U36" s="83" t="n">
        <v>1</v>
      </c>
      <c r="V36" s="83" t="n">
        <v>1</v>
      </c>
      <c r="W36" s="83" t="n">
        <v>28.04</v>
      </c>
      <c r="X36" s="83" t="n">
        <v>4</v>
      </c>
      <c r="Y36" s="83">
        <f>SUM(U36:X36)</f>
        <v/>
      </c>
      <c r="Z36" s="83" t="n">
        <v>0</v>
      </c>
      <c r="AA36" s="83" t="n">
        <v>0</v>
      </c>
      <c r="AB36" s="81">
        <f>SUM(Z36:AA36)</f>
        <v/>
      </c>
      <c r="AC36" s="79" t="n">
        <v>0</v>
      </c>
      <c r="AD36" s="83" t="n">
        <v>0</v>
      </c>
      <c r="AE36" s="83" t="n">
        <v>8.76</v>
      </c>
      <c r="AF36" s="81">
        <f>SUM(AC36:AE36)</f>
        <v/>
      </c>
      <c r="AG36" s="79" t="n">
        <v>0</v>
      </c>
      <c r="AH36" s="83" t="n">
        <v>0</v>
      </c>
      <c r="AI36" s="81">
        <f>SUM(AG36:AH36)</f>
        <v/>
      </c>
      <c r="AJ36" s="82">
        <f>SUM(C36:J36)+P36+T36+Y36+AB36+AF36+AI36</f>
        <v/>
      </c>
    </row>
    <row r="37">
      <c r="A37" s="5" t="n">
        <v>26</v>
      </c>
      <c r="B37" s="77" t="inlineStr">
        <is>
          <t>Sevier</t>
        </is>
      </c>
      <c r="C37" s="78" t="n">
        <v>82.23999999999999</v>
      </c>
      <c r="D37" s="79" t="n">
        <v>1</v>
      </c>
      <c r="E37" s="83" t="n">
        <v>1</v>
      </c>
      <c r="F37" s="83" t="n">
        <v>0</v>
      </c>
      <c r="G37" s="83" t="n">
        <v>8.800000000000001</v>
      </c>
      <c r="H37" s="83" t="n">
        <v>0</v>
      </c>
      <c r="I37" s="83" t="n">
        <v>2.12</v>
      </c>
      <c r="J37" s="83" t="n">
        <v>10.89</v>
      </c>
      <c r="K37" s="83" t="n">
        <v>0.1</v>
      </c>
      <c r="L37" s="83" t="n">
        <v>0.5</v>
      </c>
      <c r="M37" s="83" t="n">
        <v>1.4</v>
      </c>
      <c r="N37" s="83" t="n">
        <v>4.42</v>
      </c>
      <c r="O37" s="83" t="n">
        <v>2.37</v>
      </c>
      <c r="P37" s="83">
        <f>SUM(K37:O37)</f>
        <v/>
      </c>
      <c r="Q37" s="83" t="n">
        <v>0.5</v>
      </c>
      <c r="R37" s="83" t="n">
        <v>1</v>
      </c>
      <c r="S37" s="83" t="n">
        <v>32.99</v>
      </c>
      <c r="T37" s="83">
        <f>SUM(Q37:S37)</f>
        <v/>
      </c>
      <c r="U37" s="83" t="n">
        <v>1.24</v>
      </c>
      <c r="V37" s="83" t="n">
        <v>1</v>
      </c>
      <c r="W37" s="83" t="n">
        <v>18.36</v>
      </c>
      <c r="X37" s="83" t="n">
        <v>1.5</v>
      </c>
      <c r="Y37" s="83">
        <f>SUM(U37:X37)</f>
        <v/>
      </c>
      <c r="Z37" s="83" t="n">
        <v>0</v>
      </c>
      <c r="AA37" s="83" t="n">
        <v>0</v>
      </c>
      <c r="AB37" s="81">
        <f>SUM(Z37:AA37)</f>
        <v/>
      </c>
      <c r="AC37" s="79" t="n">
        <v>1</v>
      </c>
      <c r="AD37" s="83" t="n">
        <v>0.5</v>
      </c>
      <c r="AE37" s="83" t="n">
        <v>36.15</v>
      </c>
      <c r="AF37" s="81">
        <f>SUM(AC37:AE37)</f>
        <v/>
      </c>
      <c r="AG37" s="79" t="n">
        <v>0</v>
      </c>
      <c r="AH37" s="83" t="n">
        <v>0</v>
      </c>
      <c r="AI37" s="81">
        <f>SUM(AG37:AH37)</f>
        <v/>
      </c>
      <c r="AJ37" s="82">
        <f>SUM(C37:J37)+P37+T37+Y37+AB37+AF37+AI37</f>
        <v/>
      </c>
    </row>
    <row r="38">
      <c r="A38" s="5" t="n">
        <v>27</v>
      </c>
      <c r="B38" s="77" t="inlineStr">
        <is>
          <t>South Sanpete</t>
        </is>
      </c>
      <c r="C38" s="78" t="n">
        <v>105.41</v>
      </c>
      <c r="D38" s="79" t="n">
        <v>1.1</v>
      </c>
      <c r="E38" s="83" t="n">
        <v>22</v>
      </c>
      <c r="F38" s="83" t="n">
        <v>0</v>
      </c>
      <c r="G38" s="83" t="n">
        <v>7</v>
      </c>
      <c r="H38" s="83" t="n">
        <v>1</v>
      </c>
      <c r="I38" s="83" t="n">
        <v>0.75</v>
      </c>
      <c r="J38" s="83" t="n">
        <v>2.25</v>
      </c>
      <c r="K38" s="83" t="n">
        <v>1</v>
      </c>
      <c r="L38" s="83" t="n">
        <v>0</v>
      </c>
      <c r="M38" s="83" t="n">
        <v>1</v>
      </c>
      <c r="N38" s="83" t="n">
        <v>0.5</v>
      </c>
      <c r="O38" s="83" t="n">
        <v>0</v>
      </c>
      <c r="P38" s="83">
        <f>SUM(K38:O38)</f>
        <v/>
      </c>
      <c r="Q38" s="83" t="n">
        <v>0</v>
      </c>
      <c r="R38" s="83" t="n">
        <v>1.13</v>
      </c>
      <c r="S38" s="83" t="n">
        <v>29.58</v>
      </c>
      <c r="T38" s="83">
        <f>SUM(Q38:S38)</f>
        <v/>
      </c>
      <c r="U38" s="83" t="n">
        <v>0.5</v>
      </c>
      <c r="V38" s="83" t="n">
        <v>0.5</v>
      </c>
      <c r="W38" s="83" t="n">
        <v>9.25</v>
      </c>
      <c r="X38" s="83" t="n">
        <v>0</v>
      </c>
      <c r="Y38" s="83">
        <f>SUM(U38:X38)</f>
        <v/>
      </c>
      <c r="Z38" s="83" t="n">
        <v>0</v>
      </c>
      <c r="AA38" s="83" t="n">
        <v>0</v>
      </c>
      <c r="AB38" s="81">
        <f>SUM(Z38:AA38)</f>
        <v/>
      </c>
      <c r="AC38" s="79" t="n">
        <v>0.75</v>
      </c>
      <c r="AD38" s="83" t="n">
        <v>0.75</v>
      </c>
      <c r="AE38" s="83" t="n">
        <v>22.88</v>
      </c>
      <c r="AF38" s="81">
        <f>SUM(AC38:AE38)</f>
        <v/>
      </c>
      <c r="AG38" s="79" t="n">
        <v>0</v>
      </c>
      <c r="AH38" s="83" t="n">
        <v>0</v>
      </c>
      <c r="AI38" s="81">
        <f>SUM(AG38:AH38)</f>
        <v/>
      </c>
      <c r="AJ38" s="82">
        <f>SUM(C38:J38)+P38+T38+Y38+AB38+AF38+AI38</f>
        <v/>
      </c>
    </row>
    <row r="39">
      <c r="A39" s="5" t="n">
        <v>28</v>
      </c>
      <c r="B39" s="77" t="inlineStr">
        <is>
          <t>South Summit</t>
        </is>
      </c>
      <c r="C39" s="78" t="n">
        <v>24.17</v>
      </c>
      <c r="D39" s="79" t="n">
        <v>1.5</v>
      </c>
      <c r="E39" s="83" t="n">
        <v>0.5</v>
      </c>
      <c r="F39" s="83" t="n">
        <v>0.5</v>
      </c>
      <c r="G39" s="83" t="n">
        <v>1.5</v>
      </c>
      <c r="H39" s="83" t="n">
        <v>0</v>
      </c>
      <c r="I39" s="83" t="n">
        <v>1</v>
      </c>
      <c r="J39" s="83" t="n">
        <v>5</v>
      </c>
      <c r="K39" s="83" t="n">
        <v>1</v>
      </c>
      <c r="L39" s="83" t="n">
        <v>0</v>
      </c>
      <c r="M39" s="83" t="n">
        <v>0</v>
      </c>
      <c r="N39" s="83" t="n">
        <v>1</v>
      </c>
      <c r="O39" s="83" t="n">
        <v>0</v>
      </c>
      <c r="P39" s="83">
        <f>SUM(K39:O39)</f>
        <v/>
      </c>
      <c r="Q39" s="83" t="n">
        <v>0</v>
      </c>
      <c r="R39" s="83" t="n">
        <v>0</v>
      </c>
      <c r="S39" s="83" t="n">
        <v>15.5</v>
      </c>
      <c r="T39" s="83">
        <f>SUM(Q39:S39)</f>
        <v/>
      </c>
      <c r="U39" s="83" t="n">
        <v>0</v>
      </c>
      <c r="V39" s="83" t="n">
        <v>0</v>
      </c>
      <c r="W39" s="83" t="n">
        <v>9</v>
      </c>
      <c r="X39" s="83" t="n">
        <v>1</v>
      </c>
      <c r="Y39" s="83">
        <f>SUM(U39:X39)</f>
        <v/>
      </c>
      <c r="Z39" s="83" t="n">
        <v>3</v>
      </c>
      <c r="AA39" s="83" t="n">
        <v>0</v>
      </c>
      <c r="AB39" s="81">
        <f>SUM(Z39:AA39)</f>
        <v/>
      </c>
      <c r="AC39" s="79" t="n">
        <v>1</v>
      </c>
      <c r="AD39" s="83" t="n">
        <v>0</v>
      </c>
      <c r="AE39" s="83" t="n">
        <v>4.29</v>
      </c>
      <c r="AF39" s="81">
        <f>SUM(AC39:AE39)</f>
        <v/>
      </c>
      <c r="AG39" s="79" t="n">
        <v>0</v>
      </c>
      <c r="AH39" s="83" t="n">
        <v>0</v>
      </c>
      <c r="AI39" s="81">
        <f>SUM(AG39:AH39)</f>
        <v/>
      </c>
      <c r="AJ39" s="82">
        <f>SUM(C39:J39)+P39+T39+Y39+AB39+AF39+AI39</f>
        <v/>
      </c>
    </row>
    <row r="40">
      <c r="A40" s="5" t="n">
        <v>29</v>
      </c>
      <c r="B40" s="77" t="inlineStr">
        <is>
          <t>Tintic</t>
        </is>
      </c>
      <c r="C40" s="78" t="n">
        <v>5.84</v>
      </c>
      <c r="D40" s="79" t="n">
        <v>0</v>
      </c>
      <c r="E40" s="83" t="n">
        <v>1.05</v>
      </c>
      <c r="F40" s="83" t="n">
        <v>0</v>
      </c>
      <c r="G40" s="83" t="n">
        <v>0.38</v>
      </c>
      <c r="H40" s="83" t="n">
        <v>0.44</v>
      </c>
      <c r="I40" s="83" t="n">
        <v>0</v>
      </c>
      <c r="J40" s="83" t="n">
        <v>1.06</v>
      </c>
      <c r="K40" s="83" t="n">
        <v>0.44</v>
      </c>
      <c r="L40" s="83" t="n">
        <v>0</v>
      </c>
      <c r="M40" s="83" t="n">
        <v>0</v>
      </c>
      <c r="N40" s="83" t="n">
        <v>0.88</v>
      </c>
      <c r="O40" s="83" t="n">
        <v>0</v>
      </c>
      <c r="P40" s="83">
        <f>SUM(K40:O40)</f>
        <v/>
      </c>
      <c r="Q40" s="83" t="n">
        <v>0</v>
      </c>
      <c r="R40" s="83" t="n">
        <v>0.52</v>
      </c>
      <c r="S40" s="83" t="n">
        <v>3.2</v>
      </c>
      <c r="T40" s="83">
        <f>SUM(Q40:S40)</f>
        <v/>
      </c>
      <c r="U40" s="83" t="n">
        <v>0.12</v>
      </c>
      <c r="V40" s="83" t="n">
        <v>0.12</v>
      </c>
      <c r="W40" s="83" t="n">
        <v>0.49</v>
      </c>
      <c r="X40" s="83" t="n">
        <v>0.12</v>
      </c>
      <c r="Y40" s="83">
        <f>SUM(U40:X40)</f>
        <v/>
      </c>
      <c r="Z40" s="83" t="n">
        <v>0</v>
      </c>
      <c r="AA40" s="83" t="n">
        <v>0</v>
      </c>
      <c r="AB40" s="81">
        <f>SUM(Z40:AA40)</f>
        <v/>
      </c>
      <c r="AC40" s="79" t="n">
        <v>0.9399999999999999</v>
      </c>
      <c r="AD40" s="83" t="n">
        <v>0.18</v>
      </c>
      <c r="AE40" s="83" t="n">
        <v>0.9399999999999999</v>
      </c>
      <c r="AF40" s="81">
        <f>SUM(AC40:AE40)</f>
        <v/>
      </c>
      <c r="AG40" s="79" t="n">
        <v>0</v>
      </c>
      <c r="AH40" s="83" t="n">
        <v>0</v>
      </c>
      <c r="AI40" s="81">
        <f>SUM(AG40:AH40)</f>
        <v/>
      </c>
      <c r="AJ40" s="82">
        <f>SUM(C40:J40)+P40+T40+Y40+AB40+AF40+AI40</f>
        <v/>
      </c>
    </row>
    <row r="41">
      <c r="A41" s="5" t="n">
        <v>30</v>
      </c>
      <c r="B41" s="77" t="inlineStr">
        <is>
          <t>Tooele</t>
        </is>
      </c>
      <c r="C41" s="78" t="n">
        <v>173.89</v>
      </c>
      <c r="D41" s="79" t="n">
        <v>5</v>
      </c>
      <c r="E41" s="83" t="n">
        <v>5.98</v>
      </c>
      <c r="F41" s="83" t="n">
        <v>3</v>
      </c>
      <c r="G41" s="83" t="n">
        <v>20.54</v>
      </c>
      <c r="H41" s="83" t="n">
        <v>0</v>
      </c>
      <c r="I41" s="83" t="n">
        <v>1</v>
      </c>
      <c r="J41" s="83" t="n">
        <v>38.51</v>
      </c>
      <c r="K41" s="83" t="n">
        <v>1</v>
      </c>
      <c r="L41" s="83" t="n">
        <v>0</v>
      </c>
      <c r="M41" s="83" t="n">
        <v>1</v>
      </c>
      <c r="N41" s="83" t="n">
        <v>7</v>
      </c>
      <c r="O41" s="83" t="n">
        <v>0</v>
      </c>
      <c r="P41" s="83">
        <f>SUM(K41:O41)</f>
        <v/>
      </c>
      <c r="Q41" s="83" t="n">
        <v>0</v>
      </c>
      <c r="R41" s="83" t="n">
        <v>2</v>
      </c>
      <c r="S41" s="83" t="n">
        <v>64.65000000000001</v>
      </c>
      <c r="T41" s="83">
        <f>SUM(Q41:S41)</f>
        <v/>
      </c>
      <c r="U41" s="83" t="n">
        <v>1</v>
      </c>
      <c r="V41" s="83" t="n">
        <v>1</v>
      </c>
      <c r="W41" s="83" t="n">
        <v>46.18</v>
      </c>
      <c r="X41" s="83" t="n">
        <v>3</v>
      </c>
      <c r="Y41" s="83">
        <f>SUM(U41:X41)</f>
        <v/>
      </c>
      <c r="Z41" s="83" t="n">
        <v>1</v>
      </c>
      <c r="AA41" s="83" t="n">
        <v>0</v>
      </c>
      <c r="AB41" s="81">
        <f>SUM(Z41:AA41)</f>
        <v/>
      </c>
      <c r="AC41" s="79" t="n">
        <v>1</v>
      </c>
      <c r="AD41" s="83" t="n">
        <v>2</v>
      </c>
      <c r="AE41" s="83" t="n">
        <v>98.20999999999999</v>
      </c>
      <c r="AF41" s="81">
        <f>SUM(AC41:AE41)</f>
        <v/>
      </c>
      <c r="AG41" s="79" t="n">
        <v>0</v>
      </c>
      <c r="AH41" s="83" t="n">
        <v>0</v>
      </c>
      <c r="AI41" s="81">
        <f>SUM(AG41:AH41)</f>
        <v/>
      </c>
      <c r="AJ41" s="82">
        <f>SUM(C41:J41)+P41+T41+Y41+AB41+AF41+AI41</f>
        <v/>
      </c>
    </row>
    <row r="42">
      <c r="A42" s="5" t="n">
        <v>31</v>
      </c>
      <c r="B42" s="77" t="inlineStr">
        <is>
          <t>Uintah</t>
        </is>
      </c>
      <c r="C42" s="78" t="n">
        <v>91.5</v>
      </c>
      <c r="D42" s="79" t="n">
        <v>3.75</v>
      </c>
      <c r="E42" s="83" t="n">
        <v>2.5</v>
      </c>
      <c r="F42" s="83" t="n">
        <v>0</v>
      </c>
      <c r="G42" s="83" t="n">
        <v>10</v>
      </c>
      <c r="H42" s="83" t="n">
        <v>0</v>
      </c>
      <c r="I42" s="83" t="n">
        <v>3</v>
      </c>
      <c r="J42" s="83" t="n">
        <v>21.18</v>
      </c>
      <c r="K42" s="83" t="n">
        <v>1</v>
      </c>
      <c r="L42" s="83" t="n">
        <v>0</v>
      </c>
      <c r="M42" s="83" t="n">
        <v>5.29</v>
      </c>
      <c r="N42" s="83" t="n">
        <v>0</v>
      </c>
      <c r="O42" s="83" t="n">
        <v>0</v>
      </c>
      <c r="P42" s="83">
        <f>SUM(K42:O42)</f>
        <v/>
      </c>
      <c r="Q42" s="83" t="n">
        <v>1</v>
      </c>
      <c r="R42" s="83" t="n">
        <v>1</v>
      </c>
      <c r="S42" s="83" t="n">
        <v>45.6</v>
      </c>
      <c r="T42" s="83">
        <f>SUM(Q42:S42)</f>
        <v/>
      </c>
      <c r="U42" s="83" t="n">
        <v>4</v>
      </c>
      <c r="V42" s="83" t="n">
        <v>1</v>
      </c>
      <c r="W42" s="83" t="n">
        <v>38.74</v>
      </c>
      <c r="X42" s="83" t="n">
        <v>2</v>
      </c>
      <c r="Y42" s="83">
        <f>SUM(U42:X42)</f>
        <v/>
      </c>
      <c r="Z42" s="83" t="n">
        <v>2</v>
      </c>
      <c r="AA42" s="83" t="n">
        <v>7</v>
      </c>
      <c r="AB42" s="81">
        <f>SUM(Z42:AA42)</f>
        <v/>
      </c>
      <c r="AC42" s="79" t="n">
        <v>1</v>
      </c>
      <c r="AD42" s="83" t="n">
        <v>1.5</v>
      </c>
      <c r="AE42" s="83" t="n">
        <v>41.9</v>
      </c>
      <c r="AF42" s="81">
        <f>SUM(AC42:AE42)</f>
        <v/>
      </c>
      <c r="AG42" s="79" t="n">
        <v>0</v>
      </c>
      <c r="AH42" s="83" t="n">
        <v>0</v>
      </c>
      <c r="AI42" s="81">
        <f>SUM(AG42:AH42)</f>
        <v/>
      </c>
      <c r="AJ42" s="82">
        <f>SUM(C42:J42)+P42+T42+Y42+AB42+AF42+AI42</f>
        <v/>
      </c>
    </row>
    <row r="43">
      <c r="A43" s="5" t="n">
        <v>32</v>
      </c>
      <c r="B43" s="77" t="inlineStr">
        <is>
          <t>Wasatch</t>
        </is>
      </c>
      <c r="C43" s="78" t="n">
        <v>76.65000000000001</v>
      </c>
      <c r="D43" s="79" t="n">
        <v>0.75</v>
      </c>
      <c r="E43" s="83" t="n">
        <v>0</v>
      </c>
      <c r="F43" s="83" t="n">
        <v>0</v>
      </c>
      <c r="G43" s="83" t="n">
        <v>1.5</v>
      </c>
      <c r="H43" s="83" t="n">
        <v>3</v>
      </c>
      <c r="I43" s="83" t="n">
        <v>4</v>
      </c>
      <c r="J43" s="83" t="n">
        <v>19.75</v>
      </c>
      <c r="K43" s="83" t="n">
        <v>1</v>
      </c>
      <c r="L43" s="83" t="n">
        <v>5</v>
      </c>
      <c r="M43" s="83" t="n">
        <v>1</v>
      </c>
      <c r="N43" s="83" t="n">
        <v>1</v>
      </c>
      <c r="O43" s="83" t="n">
        <v>0</v>
      </c>
      <c r="P43" s="83">
        <f>SUM(K43:O43)</f>
        <v/>
      </c>
      <c r="Q43" s="83" t="n">
        <v>0</v>
      </c>
      <c r="R43" s="83" t="n">
        <v>1</v>
      </c>
      <c r="S43" s="83" t="n">
        <v>36</v>
      </c>
      <c r="T43" s="83">
        <f>SUM(Q43:S43)</f>
        <v/>
      </c>
      <c r="U43" s="83" t="n">
        <v>1</v>
      </c>
      <c r="V43" s="83" t="n">
        <v>1</v>
      </c>
      <c r="W43" s="83" t="n">
        <v>13.2</v>
      </c>
      <c r="X43" s="83" t="n">
        <v>2</v>
      </c>
      <c r="Y43" s="83">
        <f>SUM(U43:X43)</f>
        <v/>
      </c>
      <c r="Z43" s="83" t="n">
        <v>2</v>
      </c>
      <c r="AA43" s="83" t="n">
        <v>1.75</v>
      </c>
      <c r="AB43" s="81">
        <f>SUM(Z43:AA43)</f>
        <v/>
      </c>
      <c r="AC43" s="79" t="n">
        <v>1</v>
      </c>
      <c r="AD43" s="83" t="n">
        <v>4.25</v>
      </c>
      <c r="AE43" s="83" t="n">
        <v>20.5</v>
      </c>
      <c r="AF43" s="81">
        <f>SUM(AC43:AE43)</f>
        <v/>
      </c>
      <c r="AG43" s="79" t="n">
        <v>0</v>
      </c>
      <c r="AH43" s="83" t="n">
        <v>0</v>
      </c>
      <c r="AI43" s="81">
        <f>SUM(AG43:AH43)</f>
        <v/>
      </c>
      <c r="AJ43" s="82">
        <f>SUM(C43:J43)+P43+T43+Y43+AB43+AF43+AI43</f>
        <v/>
      </c>
    </row>
    <row r="44">
      <c r="A44" s="5" t="n">
        <v>33</v>
      </c>
      <c r="B44" s="77" t="inlineStr">
        <is>
          <t>Washington</t>
        </is>
      </c>
      <c r="C44" s="78" t="n">
        <v>197.49</v>
      </c>
      <c r="D44" s="79" t="n">
        <v>11</v>
      </c>
      <c r="E44" s="83" t="n">
        <v>2.4</v>
      </c>
      <c r="F44" s="83" t="n">
        <v>15.83</v>
      </c>
      <c r="G44" s="83" t="n">
        <v>41.75</v>
      </c>
      <c r="H44" s="83" t="n">
        <v>6</v>
      </c>
      <c r="I44" s="83" t="n">
        <v>1</v>
      </c>
      <c r="J44" s="83" t="n">
        <v>92.03</v>
      </c>
      <c r="K44" s="83" t="n">
        <v>1</v>
      </c>
      <c r="L44" s="83" t="n">
        <v>0</v>
      </c>
      <c r="M44" s="83" t="n">
        <v>3</v>
      </c>
      <c r="N44" s="83" t="n">
        <v>11.55</v>
      </c>
      <c r="O44" s="83" t="n">
        <v>0.9399999999999999</v>
      </c>
      <c r="P44" s="83">
        <f>SUM(K44:O44)</f>
        <v/>
      </c>
      <c r="Q44" s="83" t="n">
        <v>1</v>
      </c>
      <c r="R44" s="83" t="n">
        <v>2</v>
      </c>
      <c r="S44" s="83" t="n">
        <v>140.99</v>
      </c>
      <c r="T44" s="83">
        <f>SUM(Q44:S44)</f>
        <v/>
      </c>
      <c r="U44" s="83" t="n">
        <v>4</v>
      </c>
      <c r="V44" s="83" t="n">
        <v>2</v>
      </c>
      <c r="W44" s="83" t="n">
        <v>57.55</v>
      </c>
      <c r="X44" s="83" t="n">
        <v>6.09</v>
      </c>
      <c r="Y44" s="83">
        <f>SUM(U44:X44)</f>
        <v/>
      </c>
      <c r="Z44" s="83" t="n">
        <v>1</v>
      </c>
      <c r="AA44" s="83" t="n">
        <v>5.95</v>
      </c>
      <c r="AB44" s="81">
        <f>SUM(Z44:AA44)</f>
        <v/>
      </c>
      <c r="AC44" s="79" t="n">
        <v>1</v>
      </c>
      <c r="AD44" s="83" t="n">
        <v>15.54</v>
      </c>
      <c r="AE44" s="83" t="n">
        <v>73.61</v>
      </c>
      <c r="AF44" s="81">
        <f>SUM(AC44:AE44)</f>
        <v/>
      </c>
      <c r="AG44" s="79" t="n">
        <v>2</v>
      </c>
      <c r="AH44" s="83" t="n">
        <v>0</v>
      </c>
      <c r="AI44" s="81">
        <f>SUM(AG44:AH44)</f>
        <v/>
      </c>
      <c r="AJ44" s="82">
        <f>SUM(C44:J44)+P44+T44+Y44+AB44+AF44+AI44</f>
        <v/>
      </c>
    </row>
    <row r="45">
      <c r="A45" s="5" t="n">
        <v>34</v>
      </c>
      <c r="B45" s="77" t="inlineStr">
        <is>
          <t>Wayne</t>
        </is>
      </c>
      <c r="C45" s="78" t="n">
        <v>10.43</v>
      </c>
      <c r="D45" s="79" t="n">
        <v>0</v>
      </c>
      <c r="E45" s="83" t="n">
        <v>0</v>
      </c>
      <c r="F45" s="83" t="n">
        <v>0</v>
      </c>
      <c r="G45" s="83" t="n">
        <v>1.86</v>
      </c>
      <c r="H45" s="83" t="n">
        <v>0</v>
      </c>
      <c r="I45" s="83" t="n">
        <v>0.5</v>
      </c>
      <c r="J45" s="83" t="n">
        <v>3.5</v>
      </c>
      <c r="K45" s="83" t="n">
        <v>1</v>
      </c>
      <c r="L45" s="83" t="n">
        <v>0</v>
      </c>
      <c r="M45" s="83" t="n">
        <v>0.33</v>
      </c>
      <c r="N45" s="83" t="n">
        <v>0.5</v>
      </c>
      <c r="O45" s="83" t="n">
        <v>0</v>
      </c>
      <c r="P45" s="83">
        <f>SUM(K45:O45)</f>
        <v/>
      </c>
      <c r="Q45" s="83" t="n">
        <v>0</v>
      </c>
      <c r="R45" s="83" t="n">
        <v>0.85</v>
      </c>
      <c r="S45" s="83" t="n">
        <v>4.38</v>
      </c>
      <c r="T45" s="83">
        <f>SUM(Q45:S45)</f>
        <v/>
      </c>
      <c r="U45" s="83" t="n">
        <v>0</v>
      </c>
      <c r="V45" s="83" t="n">
        <v>0.34</v>
      </c>
      <c r="W45" s="83" t="n">
        <v>3.29</v>
      </c>
      <c r="X45" s="83" t="n">
        <v>0.27</v>
      </c>
      <c r="Y45" s="83">
        <f>SUM(U45:X45)</f>
        <v/>
      </c>
      <c r="Z45" s="83" t="n">
        <v>1</v>
      </c>
      <c r="AA45" s="83" t="n">
        <v>0.13</v>
      </c>
      <c r="AB45" s="81">
        <f>SUM(Z45:AA45)</f>
        <v/>
      </c>
      <c r="AC45" s="79" t="n">
        <v>0.33</v>
      </c>
      <c r="AD45" s="83" t="n">
        <v>0</v>
      </c>
      <c r="AE45" s="83" t="n">
        <v>4.68</v>
      </c>
      <c r="AF45" s="81">
        <f>SUM(AC45:AE45)</f>
        <v/>
      </c>
      <c r="AG45" s="79" t="n">
        <v>0</v>
      </c>
      <c r="AH45" s="83" t="n">
        <v>0</v>
      </c>
      <c r="AI45" s="81">
        <f>SUM(AG45:AH45)</f>
        <v/>
      </c>
      <c r="AJ45" s="82">
        <f>SUM(C45:J45)+P45+T45+Y45+AB45+AF45+AI45</f>
        <v/>
      </c>
    </row>
    <row r="46" ht="15.75" customHeight="1" s="68" thickBot="1">
      <c r="A46" s="5" t="n">
        <v>35</v>
      </c>
      <c r="B46" s="77" t="inlineStr">
        <is>
          <t>Weber</t>
        </is>
      </c>
      <c r="C46" s="78" t="n">
        <v>351.35</v>
      </c>
      <c r="D46" s="79" t="n">
        <v>14</v>
      </c>
      <c r="E46" s="83" t="n">
        <v>11.62</v>
      </c>
      <c r="F46" s="83" t="n">
        <v>13.3</v>
      </c>
      <c r="G46" s="83" t="n">
        <v>27.27</v>
      </c>
      <c r="H46" s="83" t="n">
        <v>0</v>
      </c>
      <c r="I46" s="83" t="n">
        <v>4.63</v>
      </c>
      <c r="J46" s="83" t="n">
        <v>68</v>
      </c>
      <c r="K46" s="83" t="n">
        <v>0</v>
      </c>
      <c r="L46" s="83" t="n">
        <v>0</v>
      </c>
      <c r="M46" s="83" t="n">
        <v>15.13</v>
      </c>
      <c r="N46" s="83" t="n">
        <v>0</v>
      </c>
      <c r="O46" s="83" t="n">
        <v>0</v>
      </c>
      <c r="P46" s="83">
        <f>SUM(K46:O46)</f>
        <v/>
      </c>
      <c r="Q46" s="83" t="n">
        <v>2</v>
      </c>
      <c r="R46" s="83" t="n">
        <v>2</v>
      </c>
      <c r="S46" s="83" t="n">
        <v>138.38</v>
      </c>
      <c r="T46" s="83">
        <f>SUM(Q46:S46)</f>
        <v/>
      </c>
      <c r="U46" s="83" t="n">
        <v>3</v>
      </c>
      <c r="V46" s="83" t="n">
        <v>2</v>
      </c>
      <c r="W46" s="83" t="n">
        <v>89.13</v>
      </c>
      <c r="X46" s="83" t="n">
        <v>7</v>
      </c>
      <c r="Y46" s="83">
        <f>SUM(U46:X46)</f>
        <v/>
      </c>
      <c r="Z46" s="83" t="n">
        <v>0</v>
      </c>
      <c r="AA46" s="83" t="n">
        <v>19.5</v>
      </c>
      <c r="AB46" s="81">
        <f>SUM(Z46:AA46)</f>
        <v/>
      </c>
      <c r="AC46" s="79" t="n">
        <v>3</v>
      </c>
      <c r="AD46" s="83" t="n">
        <v>2</v>
      </c>
      <c r="AE46" s="83" t="n">
        <v>169.82</v>
      </c>
      <c r="AF46" s="81">
        <f>SUM(AC46:AE46)</f>
        <v/>
      </c>
      <c r="AG46" s="79" t="n">
        <v>7</v>
      </c>
      <c r="AH46" s="83" t="n">
        <v>0</v>
      </c>
      <c r="AI46" s="81">
        <f>SUM(AG46:AH46)</f>
        <v/>
      </c>
      <c r="AJ46" s="82">
        <f>SUM(C46:J46)+P46+T46+Y46+AB46+AF46+AI46</f>
        <v/>
      </c>
    </row>
    <row r="47" ht="15.75" customHeight="1" s="68" thickBot="1">
      <c r="A47" s="85" t="n"/>
      <c r="B47" s="86" t="inlineStr">
        <is>
          <t>DISTRICT TOTAL</t>
        </is>
      </c>
      <c r="C47" s="87">
        <f>SUM(C7:C46)</f>
        <v/>
      </c>
      <c r="D47" s="88">
        <f>SUM(D7:D46)</f>
        <v/>
      </c>
      <c r="E47" s="89">
        <f>SUM(E7:E46)</f>
        <v/>
      </c>
      <c r="F47" s="89">
        <f>SUM(F7:F46)</f>
        <v/>
      </c>
      <c r="G47" s="89">
        <f>SUM(G7:G46)</f>
        <v/>
      </c>
      <c r="H47" s="89">
        <f>SUM(H7:H46)</f>
        <v/>
      </c>
      <c r="I47" s="89">
        <f>SUM(I7:I46)</f>
        <v/>
      </c>
      <c r="J47" s="89">
        <f>SUM(J7:J46)</f>
        <v/>
      </c>
      <c r="K47" s="89">
        <f>SUM(K7:K46)</f>
        <v/>
      </c>
      <c r="L47" s="89">
        <f>SUM(L7:L46)</f>
        <v/>
      </c>
      <c r="M47" s="89">
        <f>SUM(M7:M46)</f>
        <v/>
      </c>
      <c r="N47" s="89">
        <f>SUM(N7:N46)</f>
        <v/>
      </c>
      <c r="O47" s="89">
        <f>SUM(O7:O46)</f>
        <v/>
      </c>
      <c r="P47" s="89">
        <f>SUM(P7:P46)</f>
        <v/>
      </c>
      <c r="Q47" s="89">
        <f>SUM(Q7:Q46)</f>
        <v/>
      </c>
      <c r="R47" s="89">
        <f>SUM(R7:R46)</f>
        <v/>
      </c>
      <c r="S47" s="89">
        <f>SUM(S7:S46)</f>
        <v/>
      </c>
      <c r="T47" s="89">
        <f>SUM(T7:T46)</f>
        <v/>
      </c>
      <c r="U47" s="89">
        <f>SUM(U7:U46)</f>
        <v/>
      </c>
      <c r="V47" s="89">
        <f>SUM(V7:V46)</f>
        <v/>
      </c>
      <c r="W47" s="89">
        <f>SUM(W7:W46)</f>
        <v/>
      </c>
      <c r="X47" s="89">
        <f>SUM(X7:X46)</f>
        <v/>
      </c>
      <c r="Y47" s="89">
        <f>SUM(Y7:Y46)</f>
        <v/>
      </c>
      <c r="Z47" s="89">
        <f>SUM(Z7:Z46)</f>
        <v/>
      </c>
      <c r="AA47" s="89">
        <f>SUM(AA7:AA46)</f>
        <v/>
      </c>
      <c r="AB47" s="90">
        <f>SUM(AB7:AB46)</f>
        <v/>
      </c>
      <c r="AC47" s="88">
        <f>SUM(AC7:AC46)</f>
        <v/>
      </c>
      <c r="AD47" s="89">
        <f>SUM(AD7:AD46)</f>
        <v/>
      </c>
      <c r="AE47" s="89">
        <f>SUM(AE7:AE46)</f>
        <v/>
      </c>
      <c r="AF47" s="90">
        <f>SUM(AF7:AF46)</f>
        <v/>
      </c>
      <c r="AG47" s="88">
        <f>SUM(AG7:AG46)</f>
        <v/>
      </c>
      <c r="AH47" s="89">
        <f>SUM(AH7:AH46)</f>
        <v/>
      </c>
      <c r="AI47" s="90">
        <f>SUM(AI7:AI46)</f>
        <v/>
      </c>
      <c r="AJ47" s="90">
        <f>SUM(C47:J47)+P47+T47+Y47+AB47+AF47+AI47</f>
        <v/>
      </c>
    </row>
    <row r="48" ht="15.75" customHeight="1" s="68" thickBot="1">
      <c r="A48" s="7" t="n"/>
      <c r="B48" s="36" t="inlineStr">
        <is>
          <t>Charter School</t>
        </is>
      </c>
      <c r="C48" s="91" t="n"/>
      <c r="D48" s="92" t="n"/>
      <c r="E48" s="93" t="n"/>
      <c r="F48" s="93" t="n"/>
      <c r="G48" s="93" t="n"/>
      <c r="H48" s="93" t="n"/>
      <c r="I48" s="93" t="n"/>
      <c r="J48" s="93" t="n"/>
      <c r="K48" s="93" t="n"/>
      <c r="L48" s="93" t="n"/>
      <c r="M48" s="93" t="n"/>
      <c r="N48" s="93" t="n"/>
      <c r="O48" s="93" t="n"/>
      <c r="P48" s="93" t="n"/>
      <c r="Q48" s="93" t="n"/>
      <c r="R48" s="93" t="n"/>
      <c r="S48" s="93" t="n"/>
      <c r="T48" s="93" t="n"/>
      <c r="U48" s="93" t="n"/>
      <c r="V48" s="93" t="n"/>
      <c r="W48" s="93" t="n"/>
      <c r="X48" s="93" t="n"/>
      <c r="Y48" s="93" t="n"/>
      <c r="Z48" s="93" t="n"/>
      <c r="AA48" s="93" t="n"/>
      <c r="AB48" s="94" t="n"/>
      <c r="AC48" s="92" t="n"/>
      <c r="AD48" s="93" t="n"/>
      <c r="AE48" s="93" t="n"/>
      <c r="AF48" s="94" t="n"/>
      <c r="AG48" s="92" t="n"/>
      <c r="AH48" s="93" t="n"/>
      <c r="AI48" s="94" t="n"/>
      <c r="AJ48" s="90">
        <f>SUM(C48:J48)+P48+T48+Y48+AB48+AF48+AI48</f>
        <v/>
      </c>
    </row>
    <row r="49">
      <c r="A49" s="38" t="inlineStr">
        <is>
          <t>8B</t>
        </is>
      </c>
      <c r="B49" s="39" t="inlineStr">
        <is>
          <t>American Leadership</t>
        </is>
      </c>
      <c r="C49" s="78" t="n">
        <v>20</v>
      </c>
      <c r="D49" s="79" t="n">
        <v>0.1</v>
      </c>
      <c r="E49" s="83" t="n">
        <v>3</v>
      </c>
      <c r="F49" s="83" t="n">
        <v>7</v>
      </c>
      <c r="G49" s="83" t="n">
        <v>0.5</v>
      </c>
      <c r="H49" s="83" t="n">
        <v>5</v>
      </c>
      <c r="I49" s="83" t="n">
        <v>1</v>
      </c>
      <c r="J49" s="83" t="n">
        <v>0</v>
      </c>
      <c r="K49" s="83" t="n">
        <v>0</v>
      </c>
      <c r="L49" s="83" t="n">
        <v>0</v>
      </c>
      <c r="M49" s="83" t="n">
        <v>1</v>
      </c>
      <c r="N49" s="83" t="n">
        <v>0</v>
      </c>
      <c r="O49" s="83" t="n">
        <v>0</v>
      </c>
      <c r="P49" s="83">
        <f>SUM(K49:O49)</f>
        <v/>
      </c>
      <c r="Q49" s="83" t="n">
        <v>0</v>
      </c>
      <c r="R49" s="83" t="n">
        <v>0</v>
      </c>
      <c r="S49" s="83" t="n">
        <v>3</v>
      </c>
      <c r="T49" s="83">
        <f>SUM(Q49:S49)</f>
        <v/>
      </c>
      <c r="U49" s="83" t="n">
        <v>0</v>
      </c>
      <c r="V49" s="83" t="n">
        <v>0</v>
      </c>
      <c r="W49" s="83" t="n">
        <v>1</v>
      </c>
      <c r="X49" s="83" t="n">
        <v>0</v>
      </c>
      <c r="Y49" s="83">
        <f>SUM(U49:X49)</f>
        <v/>
      </c>
      <c r="Z49" s="83" t="n">
        <v>0</v>
      </c>
      <c r="AA49" s="83" t="n">
        <v>0</v>
      </c>
      <c r="AB49" s="81">
        <f>SUM(Z49:AA49)</f>
        <v/>
      </c>
      <c r="AC49" s="79" t="n">
        <v>1</v>
      </c>
      <c r="AD49" s="83" t="n">
        <v>0</v>
      </c>
      <c r="AE49" s="83" t="n">
        <v>0</v>
      </c>
      <c r="AF49" s="81">
        <f>SUM(AC49:AE49)</f>
        <v/>
      </c>
      <c r="AG49" s="79" t="n">
        <v>0</v>
      </c>
      <c r="AH49" s="83" t="n">
        <v>0</v>
      </c>
      <c r="AI49" s="81">
        <f>SUM(AG49:AH49)</f>
        <v/>
      </c>
      <c r="AJ49" s="82">
        <f>SUM(C49:J49)+P49+T49+Y49+AB49+AF49+AI49</f>
        <v/>
      </c>
    </row>
    <row r="50">
      <c r="A50" s="38" t="n">
        <v>74</v>
      </c>
      <c r="B50" s="39" t="inlineStr">
        <is>
          <t>American Prep</t>
        </is>
      </c>
      <c r="C50" s="78" t="n">
        <v>16.75</v>
      </c>
      <c r="D50" s="79" t="n">
        <v>0.25</v>
      </c>
      <c r="E50" s="83" t="n">
        <v>2</v>
      </c>
      <c r="F50" s="83" t="n">
        <v>1</v>
      </c>
      <c r="G50" s="83" t="n">
        <v>0</v>
      </c>
      <c r="H50" s="83" t="n">
        <v>0</v>
      </c>
      <c r="I50" s="83" t="n">
        <v>0</v>
      </c>
      <c r="J50" s="83" t="n">
        <v>5.25</v>
      </c>
      <c r="K50" s="83" t="n">
        <v>1</v>
      </c>
      <c r="L50" s="83" t="n">
        <v>0</v>
      </c>
      <c r="M50" s="83" t="n">
        <v>0</v>
      </c>
      <c r="N50" s="83" t="n">
        <v>1.75</v>
      </c>
      <c r="O50" s="83" t="n">
        <v>0</v>
      </c>
      <c r="P50" s="83">
        <f>SUM(K50:O50)</f>
        <v/>
      </c>
      <c r="Q50" s="83" t="n">
        <v>0</v>
      </c>
      <c r="R50" s="83" t="n">
        <v>0</v>
      </c>
      <c r="S50" s="83" t="n">
        <v>1.75</v>
      </c>
      <c r="T50" s="83">
        <f>SUM(Q50:S50)</f>
        <v/>
      </c>
      <c r="U50" s="83" t="n">
        <v>0</v>
      </c>
      <c r="V50" s="83" t="n">
        <v>0</v>
      </c>
      <c r="W50" s="83" t="n">
        <v>0</v>
      </c>
      <c r="X50" s="83" t="n">
        <v>0</v>
      </c>
      <c r="Y50" s="83">
        <f>SUM(U50:X50)</f>
        <v/>
      </c>
      <c r="Z50" s="83" t="n">
        <v>0</v>
      </c>
      <c r="AA50" s="83" t="n">
        <v>0</v>
      </c>
      <c r="AB50" s="81">
        <f>SUM(Z50:AA50)</f>
        <v/>
      </c>
      <c r="AC50" s="79" t="n">
        <v>0</v>
      </c>
      <c r="AD50" s="83" t="n">
        <v>0</v>
      </c>
      <c r="AE50" s="83" t="n">
        <v>0</v>
      </c>
      <c r="AF50" s="81">
        <f>SUM(AC50:AE50)</f>
        <v/>
      </c>
      <c r="AG50" s="79" t="n">
        <v>0</v>
      </c>
      <c r="AH50" s="83" t="n">
        <v>0</v>
      </c>
      <c r="AI50" s="81">
        <f>SUM(AG50:AH50)</f>
        <v/>
      </c>
      <c r="AJ50" s="82">
        <f>SUM(C50:J50)+P50+T50+Y50+AB50+AF50+AI50</f>
        <v/>
      </c>
    </row>
    <row r="51">
      <c r="A51" s="38" t="n">
        <v>83</v>
      </c>
      <c r="B51" s="39" t="inlineStr">
        <is>
          <t>AMES</t>
        </is>
      </c>
      <c r="C51" s="78" t="n">
        <v>1.84</v>
      </c>
      <c r="D51" s="79" t="n">
        <v>0</v>
      </c>
      <c r="E51" s="83" t="n">
        <v>1.32</v>
      </c>
      <c r="F51" s="83" t="n">
        <v>0</v>
      </c>
      <c r="G51" s="83" t="n">
        <v>0.5600000000000001</v>
      </c>
      <c r="H51" s="83" t="n">
        <v>0</v>
      </c>
      <c r="I51" s="83" t="n">
        <v>0</v>
      </c>
      <c r="J51" s="83" t="n">
        <v>0.91</v>
      </c>
      <c r="K51" s="83" t="n">
        <v>1</v>
      </c>
      <c r="L51" s="83" t="n">
        <v>0</v>
      </c>
      <c r="M51" s="83" t="n">
        <v>0.13</v>
      </c>
      <c r="N51" s="83" t="n">
        <v>0</v>
      </c>
      <c r="O51" s="83" t="n">
        <v>0.13</v>
      </c>
      <c r="P51" s="83">
        <f>SUM(K51:O51)</f>
        <v/>
      </c>
      <c r="Q51" s="83" t="n">
        <v>0</v>
      </c>
      <c r="R51" s="83" t="n">
        <v>0</v>
      </c>
      <c r="S51" s="83" t="n">
        <v>0</v>
      </c>
      <c r="T51" s="83">
        <f>SUM(Q51:S51)</f>
        <v/>
      </c>
      <c r="U51" s="83" t="n">
        <v>0</v>
      </c>
      <c r="V51" s="83" t="n">
        <v>0</v>
      </c>
      <c r="W51" s="83" t="n">
        <v>0</v>
      </c>
      <c r="X51" s="83" t="n">
        <v>0</v>
      </c>
      <c r="Y51" s="83">
        <f>SUM(U51:X51)</f>
        <v/>
      </c>
      <c r="Z51" s="83" t="n">
        <v>0</v>
      </c>
      <c r="AA51" s="83" t="n">
        <v>0</v>
      </c>
      <c r="AB51" s="81">
        <f>SUM(Z51:AA51)</f>
        <v/>
      </c>
      <c r="AC51" s="79" t="n">
        <v>0</v>
      </c>
      <c r="AD51" s="83" t="n">
        <v>0</v>
      </c>
      <c r="AE51" s="83" t="n">
        <v>0</v>
      </c>
      <c r="AF51" s="81">
        <f>SUM(AC51:AE51)</f>
        <v/>
      </c>
      <c r="AG51" s="79" t="n">
        <v>0</v>
      </c>
      <c r="AH51" s="83" t="n">
        <v>0</v>
      </c>
      <c r="AI51" s="81">
        <f>SUM(AG51:AH51)</f>
        <v/>
      </c>
      <c r="AJ51" s="82">
        <f>SUM(C51:J51)+P51+T51+Y51+AB51+AF51+AI51</f>
        <v/>
      </c>
    </row>
    <row r="52">
      <c r="A52" s="38" t="inlineStr">
        <is>
          <t>3B</t>
        </is>
      </c>
      <c r="B52" s="39" t="inlineStr">
        <is>
          <t>BSTA</t>
        </is>
      </c>
      <c r="C52" s="78" t="n">
        <v>0</v>
      </c>
      <c r="D52" s="79" t="n">
        <v>0</v>
      </c>
      <c r="E52" s="83" t="n">
        <v>0</v>
      </c>
      <c r="F52" s="83" t="n">
        <v>0.4</v>
      </c>
      <c r="G52" s="83" t="n">
        <v>0</v>
      </c>
      <c r="H52" s="83" t="n">
        <v>1</v>
      </c>
      <c r="I52" s="83" t="n">
        <v>0.6</v>
      </c>
      <c r="J52" s="83" t="n">
        <v>1</v>
      </c>
      <c r="K52" s="83" t="n">
        <v>1</v>
      </c>
      <c r="L52" s="83" t="n">
        <v>0</v>
      </c>
      <c r="M52" s="83" t="n">
        <v>0</v>
      </c>
      <c r="N52" s="83" t="n">
        <v>0</v>
      </c>
      <c r="O52" s="83" t="n">
        <v>0</v>
      </c>
      <c r="P52" s="83">
        <f>SUM(K52:O52)</f>
        <v/>
      </c>
      <c r="Q52" s="83" t="n">
        <v>0</v>
      </c>
      <c r="R52" s="83" t="n">
        <v>0</v>
      </c>
      <c r="S52" s="83" t="n">
        <v>1</v>
      </c>
      <c r="T52" s="83">
        <f>SUM(Q52:S52)</f>
        <v/>
      </c>
      <c r="U52" s="83" t="n">
        <v>0</v>
      </c>
      <c r="V52" s="83" t="n">
        <v>0</v>
      </c>
      <c r="W52" s="83" t="n">
        <v>0</v>
      </c>
      <c r="X52" s="83" t="n">
        <v>0</v>
      </c>
      <c r="Y52" s="83">
        <f>SUM(U52:X52)</f>
        <v/>
      </c>
      <c r="Z52" s="83" t="n">
        <v>0</v>
      </c>
      <c r="AA52" s="83" t="n">
        <v>0</v>
      </c>
      <c r="AB52" s="81">
        <f>SUM(Z52:AA52)</f>
        <v/>
      </c>
      <c r="AC52" s="79" t="n">
        <v>0</v>
      </c>
      <c r="AD52" s="83" t="n">
        <v>0</v>
      </c>
      <c r="AE52" s="83" t="n">
        <v>0</v>
      </c>
      <c r="AF52" s="81">
        <f>SUM(AC52:AE52)</f>
        <v/>
      </c>
      <c r="AG52" s="79" t="n">
        <v>0</v>
      </c>
      <c r="AH52" s="83" t="n">
        <v>0</v>
      </c>
      <c r="AI52" s="81">
        <f>SUM(AG52:AH52)</f>
        <v/>
      </c>
      <c r="AJ52" s="82">
        <f>SUM(C52:J52)+P52+T52+Y52+AB52+AF52+AI52</f>
        <v/>
      </c>
    </row>
    <row r="53">
      <c r="A53" s="38" t="inlineStr">
        <is>
          <t>9D</t>
        </is>
      </c>
      <c r="B53" s="39" t="inlineStr">
        <is>
          <t>Canyon Rim Academy</t>
        </is>
      </c>
      <c r="C53" s="78" t="n">
        <v>8.41</v>
      </c>
      <c r="D53" s="79" t="n">
        <v>0</v>
      </c>
      <c r="E53" s="83" t="n">
        <v>0</v>
      </c>
      <c r="F53" s="83" t="n">
        <v>0</v>
      </c>
      <c r="G53" s="83" t="n">
        <v>0.54</v>
      </c>
      <c r="H53" s="83" t="n">
        <v>0</v>
      </c>
      <c r="I53" s="83" t="n">
        <v>0</v>
      </c>
      <c r="J53" s="83" t="n">
        <v>2.24</v>
      </c>
      <c r="K53" s="83" t="n">
        <v>0</v>
      </c>
      <c r="L53" s="83" t="n">
        <v>0</v>
      </c>
      <c r="M53" s="83" t="n">
        <v>0</v>
      </c>
      <c r="N53" s="83" t="n">
        <v>0</v>
      </c>
      <c r="O53" s="83" t="n">
        <v>0</v>
      </c>
      <c r="P53" s="83">
        <f>SUM(K53:O53)</f>
        <v/>
      </c>
      <c r="Q53" s="83" t="n">
        <v>0</v>
      </c>
      <c r="R53" s="83" t="n">
        <v>1.08</v>
      </c>
      <c r="S53" s="83" t="n">
        <v>0.97</v>
      </c>
      <c r="T53" s="83">
        <f>SUM(Q53:S53)</f>
        <v/>
      </c>
      <c r="U53" s="83" t="n">
        <v>0</v>
      </c>
      <c r="V53" s="83" t="n">
        <v>0</v>
      </c>
      <c r="W53" s="83" t="n">
        <v>0</v>
      </c>
      <c r="X53" s="83" t="n">
        <v>0</v>
      </c>
      <c r="Y53" s="83">
        <f>SUM(U53:X53)</f>
        <v/>
      </c>
      <c r="Z53" s="83" t="n">
        <v>0</v>
      </c>
      <c r="AA53" s="83" t="n">
        <v>0</v>
      </c>
      <c r="AB53" s="81">
        <f>SUM(Z53:AA53)</f>
        <v/>
      </c>
      <c r="AC53" s="79" t="n">
        <v>0.72</v>
      </c>
      <c r="AD53" s="83" t="n">
        <v>0</v>
      </c>
      <c r="AE53" s="83" t="n">
        <v>0.65</v>
      </c>
      <c r="AF53" s="81">
        <f>SUM(AC53:AE53)</f>
        <v/>
      </c>
      <c r="AG53" s="79" t="n">
        <v>0</v>
      </c>
      <c r="AH53" s="83" t="n">
        <v>0</v>
      </c>
      <c r="AI53" s="81">
        <f>SUM(AG53:AH53)</f>
        <v/>
      </c>
      <c r="AJ53" s="82">
        <f>SUM(C53:J53)+P53+T53+Y53+AB53+AF53+AI53</f>
        <v/>
      </c>
    </row>
    <row r="54">
      <c r="A54" s="38" t="n">
        <v>84</v>
      </c>
      <c r="B54" s="39" t="inlineStr">
        <is>
          <t>CBA Center</t>
        </is>
      </c>
      <c r="C54" s="78" t="n">
        <v>2.22</v>
      </c>
      <c r="D54" s="79" t="n">
        <v>0</v>
      </c>
      <c r="E54" s="83" t="n">
        <v>0</v>
      </c>
      <c r="F54" s="83" t="n">
        <v>0</v>
      </c>
      <c r="G54" s="83" t="n">
        <v>0</v>
      </c>
      <c r="H54" s="83" t="n">
        <v>0</v>
      </c>
      <c r="I54" s="83" t="n">
        <v>0</v>
      </c>
      <c r="J54" s="83" t="n">
        <v>0</v>
      </c>
      <c r="K54" s="83" t="n">
        <v>0</v>
      </c>
      <c r="L54" s="83" t="n">
        <v>0</v>
      </c>
      <c r="M54" s="83" t="n">
        <v>0</v>
      </c>
      <c r="N54" s="83" t="n">
        <v>0</v>
      </c>
      <c r="O54" s="83" t="n">
        <v>0</v>
      </c>
      <c r="P54" s="83">
        <f>SUM(K54:O54)</f>
        <v/>
      </c>
      <c r="Q54" s="83" t="n">
        <v>0</v>
      </c>
      <c r="R54" s="83" t="n">
        <v>0</v>
      </c>
      <c r="S54" s="83" t="n">
        <v>0.31</v>
      </c>
      <c r="T54" s="83">
        <f>SUM(Q54:S54)</f>
        <v/>
      </c>
      <c r="U54" s="83" t="n">
        <v>0</v>
      </c>
      <c r="V54" s="83" t="n">
        <v>0</v>
      </c>
      <c r="W54" s="83" t="n">
        <v>0.47</v>
      </c>
      <c r="X54" s="83" t="n">
        <v>0</v>
      </c>
      <c r="Y54" s="83">
        <f>SUM(U54:X54)</f>
        <v/>
      </c>
      <c r="Z54" s="83" t="n">
        <v>0</v>
      </c>
      <c r="AA54" s="83" t="n">
        <v>0</v>
      </c>
      <c r="AB54" s="81">
        <f>SUM(Z54:AA54)</f>
        <v/>
      </c>
      <c r="AC54" s="79" t="n">
        <v>0</v>
      </c>
      <c r="AD54" s="83" t="n">
        <v>0</v>
      </c>
      <c r="AE54" s="83" t="n">
        <v>0</v>
      </c>
      <c r="AF54" s="81">
        <f>SUM(AC54:AE54)</f>
        <v/>
      </c>
      <c r="AG54" s="79" t="n">
        <v>0</v>
      </c>
      <c r="AH54" s="83" t="n">
        <v>0</v>
      </c>
      <c r="AI54" s="81">
        <f>SUM(AG54:AH54)</f>
        <v/>
      </c>
      <c r="AJ54" s="82">
        <f>SUM(C54:J54)+P54+T54+Y54+AB54+AF54+AI54</f>
        <v/>
      </c>
    </row>
    <row r="55">
      <c r="A55" s="38" t="inlineStr">
        <is>
          <t>2D</t>
        </is>
      </c>
      <c r="B55" s="39" t="inlineStr">
        <is>
          <t>[Person_9]</t>
        </is>
      </c>
      <c r="C55" s="78" t="n">
        <v>10.1</v>
      </c>
      <c r="D55" s="79" t="n">
        <v>0</v>
      </c>
      <c r="E55" s="83" t="n">
        <v>0</v>
      </c>
      <c r="F55" s="83" t="n">
        <v>0</v>
      </c>
      <c r="G55" s="83" t="n">
        <v>1.63</v>
      </c>
      <c r="H55" s="83" t="n">
        <v>0</v>
      </c>
      <c r="I55" s="83" t="n">
        <v>0</v>
      </c>
      <c r="J55" s="83" t="n">
        <v>1</v>
      </c>
      <c r="K55" s="83" t="n">
        <v>1</v>
      </c>
      <c r="L55" s="83" t="n">
        <v>0</v>
      </c>
      <c r="M55" s="83" t="n">
        <v>0.45</v>
      </c>
      <c r="N55" s="83" t="n">
        <v>0</v>
      </c>
      <c r="O55" s="83" t="n">
        <v>0</v>
      </c>
      <c r="P55" s="83">
        <f>SUM(K55:O55)</f>
        <v/>
      </c>
      <c r="Q55" s="83" t="n">
        <v>0</v>
      </c>
      <c r="R55" s="83" t="n">
        <v>1</v>
      </c>
      <c r="S55" s="83" t="n">
        <v>1.61</v>
      </c>
      <c r="T55" s="83">
        <f>SUM(Q55:S55)</f>
        <v/>
      </c>
      <c r="U55" s="83" t="n">
        <v>0</v>
      </c>
      <c r="V55" s="83" t="n">
        <v>0</v>
      </c>
      <c r="W55" s="83" t="n">
        <v>0</v>
      </c>
      <c r="X55" s="83" t="n">
        <v>0</v>
      </c>
      <c r="Y55" s="83">
        <f>SUM(U55:X55)</f>
        <v/>
      </c>
      <c r="Z55" s="83" t="n">
        <v>0</v>
      </c>
      <c r="AA55" s="83" t="n">
        <v>0</v>
      </c>
      <c r="AB55" s="81">
        <f>SUM(Z55:AA55)</f>
        <v/>
      </c>
      <c r="AC55" s="79" t="n">
        <v>1</v>
      </c>
      <c r="AD55" s="83" t="n">
        <v>0</v>
      </c>
      <c r="AE55" s="83" t="n">
        <v>1.28</v>
      </c>
      <c r="AF55" s="81">
        <f>SUM(AC55:AE55)</f>
        <v/>
      </c>
      <c r="AG55" s="79" t="n">
        <v>0</v>
      </c>
      <c r="AH55" s="83" t="n">
        <v>0</v>
      </c>
      <c r="AI55" s="81">
        <f>SUM(AG55:AH55)</f>
        <v/>
      </c>
      <c r="AJ55" s="82">
        <f>SUM(C55:J55)+P55+T55+Y55+AB55+AF55+AI55</f>
        <v/>
      </c>
    </row>
    <row r="56">
      <c r="A56" s="38" t="n">
        <v>87</v>
      </c>
      <c r="B56" s="39" t="inlineStr">
        <is>
          <t>City Academy</t>
        </is>
      </c>
      <c r="C56" s="78" t="n">
        <v>2.88</v>
      </c>
      <c r="D56" s="79" t="n">
        <v>0</v>
      </c>
      <c r="E56" s="83" t="n">
        <v>0</v>
      </c>
      <c r="F56" s="83" t="n">
        <v>0</v>
      </c>
      <c r="G56" s="83" t="n">
        <v>0.55</v>
      </c>
      <c r="H56" s="83" t="n">
        <v>0</v>
      </c>
      <c r="I56" s="83" t="n">
        <v>0</v>
      </c>
      <c r="J56" s="83" t="n">
        <v>1.16</v>
      </c>
      <c r="K56" s="83" t="n">
        <v>0.25</v>
      </c>
      <c r="L56" s="83" t="n">
        <v>0.08</v>
      </c>
      <c r="M56" s="83" t="n">
        <v>0</v>
      </c>
      <c r="N56" s="83" t="n">
        <v>0</v>
      </c>
      <c r="O56" s="83" t="n">
        <v>2.2</v>
      </c>
      <c r="P56" s="83">
        <f>SUM(K56:O56)</f>
        <v/>
      </c>
      <c r="Q56" s="83" t="n">
        <v>0</v>
      </c>
      <c r="R56" s="83" t="n">
        <v>1</v>
      </c>
      <c r="S56" s="83" t="n">
        <v>0.55</v>
      </c>
      <c r="T56" s="83">
        <f>SUM(Q56:S56)</f>
        <v/>
      </c>
      <c r="U56" s="83" t="n">
        <v>0</v>
      </c>
      <c r="V56" s="83" t="n">
        <v>0</v>
      </c>
      <c r="W56" s="83" t="n">
        <v>0</v>
      </c>
      <c r="X56" s="83" t="n">
        <v>0</v>
      </c>
      <c r="Y56" s="83">
        <f>SUM(U56:X56)</f>
        <v/>
      </c>
      <c r="Z56" s="83" t="n">
        <v>0</v>
      </c>
      <c r="AA56" s="83" t="n">
        <v>0</v>
      </c>
      <c r="AB56" s="81">
        <f>SUM(Z56:AA56)</f>
        <v/>
      </c>
      <c r="AC56" s="79" t="n">
        <v>0</v>
      </c>
      <c r="AD56" s="83" t="n">
        <v>0</v>
      </c>
      <c r="AE56" s="83" t="n">
        <v>0</v>
      </c>
      <c r="AF56" s="81">
        <f>SUM(AC56:AE56)</f>
        <v/>
      </c>
      <c r="AG56" s="79" t="n">
        <v>0</v>
      </c>
      <c r="AH56" s="83" t="n">
        <v>0</v>
      </c>
      <c r="AI56" s="81">
        <f>SUM(AG56:AH56)</f>
        <v/>
      </c>
      <c r="AJ56" s="82">
        <f>SUM(C56:J56)+P56+T56+Y56+AB56+AF56+AI56</f>
        <v/>
      </c>
    </row>
    <row r="57">
      <c r="A57" s="38" t="inlineStr">
        <is>
          <t>3E</t>
        </is>
      </c>
      <c r="B57" s="39" t="inlineStr">
        <is>
          <t>CS Lewis Academy</t>
        </is>
      </c>
      <c r="C57" s="78" t="n">
        <v>2</v>
      </c>
      <c r="D57" s="79" t="n">
        <v>0</v>
      </c>
      <c r="E57" s="83" t="n">
        <v>1</v>
      </c>
      <c r="F57" s="83" t="n">
        <v>0</v>
      </c>
      <c r="G57" s="83" t="n">
        <v>0</v>
      </c>
      <c r="H57" s="83" t="n">
        <v>0</v>
      </c>
      <c r="I57" s="83" t="n">
        <v>0</v>
      </c>
      <c r="J57" s="83" t="n">
        <v>2</v>
      </c>
      <c r="K57" s="83" t="n">
        <v>1</v>
      </c>
      <c r="L57" s="83" t="n">
        <v>0</v>
      </c>
      <c r="M57" s="83" t="n">
        <v>0</v>
      </c>
      <c r="N57" s="83" t="n">
        <v>0</v>
      </c>
      <c r="O57" s="83" t="n">
        <v>0</v>
      </c>
      <c r="P57" s="83">
        <f>SUM(K57:O57)</f>
        <v/>
      </c>
      <c r="Q57" s="83" t="n">
        <v>0</v>
      </c>
      <c r="R57" s="83" t="n">
        <v>0</v>
      </c>
      <c r="S57" s="83" t="n">
        <v>1</v>
      </c>
      <c r="T57" s="83">
        <f>SUM(Q57:S57)</f>
        <v/>
      </c>
      <c r="U57" s="83" t="n">
        <v>0</v>
      </c>
      <c r="V57" s="83" t="n">
        <v>0</v>
      </c>
      <c r="W57" s="83" t="n">
        <v>0</v>
      </c>
      <c r="X57" s="83" t="n">
        <v>0</v>
      </c>
      <c r="Y57" s="83">
        <f>SUM(U57:X57)</f>
        <v/>
      </c>
      <c r="Z57" s="83" t="n">
        <v>0</v>
      </c>
      <c r="AA57" s="83" t="n">
        <v>0</v>
      </c>
      <c r="AB57" s="81">
        <f>SUM(Z57:AA57)</f>
        <v/>
      </c>
      <c r="AC57" s="79" t="n">
        <v>0</v>
      </c>
      <c r="AD57" s="83" t="n">
        <v>0</v>
      </c>
      <c r="AE57" s="83" t="n">
        <v>0</v>
      </c>
      <c r="AF57" s="81">
        <f>SUM(AC57:AE57)</f>
        <v/>
      </c>
      <c r="AG57" s="79" t="n">
        <v>0</v>
      </c>
      <c r="AH57" s="83" t="n">
        <v>0</v>
      </c>
      <c r="AI57" s="81">
        <f>SUM(AG57:AH57)</f>
        <v/>
      </c>
      <c r="AJ57" s="82">
        <f>SUM(C57:J57)+P57+T57+Y57+AB57+AF57+AI57</f>
        <v/>
      </c>
    </row>
    <row r="58">
      <c r="A58" s="38" t="inlineStr">
        <is>
          <t>A3</t>
        </is>
      </c>
      <c r="B58" s="39" t="inlineStr">
        <is>
          <t>DaVinci</t>
        </is>
      </c>
      <c r="C58" s="78" t="n">
        <v>1</v>
      </c>
      <c r="D58" s="79" t="n">
        <v>0</v>
      </c>
      <c r="E58" s="83" t="n">
        <v>1</v>
      </c>
      <c r="F58" s="83" t="n">
        <v>1</v>
      </c>
      <c r="G58" s="83" t="n">
        <v>0</v>
      </c>
      <c r="H58" s="83" t="n">
        <v>0.5</v>
      </c>
      <c r="I58" s="83" t="n">
        <v>0</v>
      </c>
      <c r="J58" s="83" t="n">
        <v>0.5</v>
      </c>
      <c r="K58" s="83" t="n">
        <v>1</v>
      </c>
      <c r="L58" s="83" t="n">
        <v>0</v>
      </c>
      <c r="M58" s="83" t="n">
        <v>0</v>
      </c>
      <c r="N58" s="83" t="n">
        <v>0</v>
      </c>
      <c r="O58" s="83" t="n">
        <v>0</v>
      </c>
      <c r="P58" s="83">
        <f>SUM(K58:O58)</f>
        <v/>
      </c>
      <c r="Q58" s="83" t="n">
        <v>0</v>
      </c>
      <c r="R58" s="83" t="n">
        <v>0</v>
      </c>
      <c r="S58" s="83" t="n">
        <v>1</v>
      </c>
      <c r="T58" s="83">
        <f>SUM(Q58:S58)</f>
        <v/>
      </c>
      <c r="U58" s="83" t="n">
        <v>0</v>
      </c>
      <c r="V58" s="83" t="n">
        <v>0</v>
      </c>
      <c r="W58" s="83" t="n">
        <v>0</v>
      </c>
      <c r="X58" s="83" t="n">
        <v>0</v>
      </c>
      <c r="Y58" s="83">
        <f>SUM(U58:X58)</f>
        <v/>
      </c>
      <c r="Z58" s="83" t="n">
        <v>0</v>
      </c>
      <c r="AA58" s="83" t="n">
        <v>0</v>
      </c>
      <c r="AB58" s="81">
        <f>SUM(Z58:AA58)</f>
        <v/>
      </c>
      <c r="AC58" s="79" t="n">
        <v>0</v>
      </c>
      <c r="AD58" s="83" t="n">
        <v>0</v>
      </c>
      <c r="AE58" s="83" t="n">
        <v>1</v>
      </c>
      <c r="AF58" s="81">
        <f>SUM(AC58:AE58)</f>
        <v/>
      </c>
      <c r="AG58" s="79" t="n">
        <v>0</v>
      </c>
      <c r="AH58" s="83" t="n">
        <v>0</v>
      </c>
      <c r="AI58" s="81">
        <f>SUM(AG58:AH58)</f>
        <v/>
      </c>
      <c r="AJ58" s="82">
        <f>SUM(C58:J58)+P58+T58+Y58+AB58+AF58+AI58</f>
        <v/>
      </c>
    </row>
    <row r="59">
      <c r="A59" s="38" t="inlineStr">
        <is>
          <t>4E</t>
        </is>
      </c>
      <c r="B59" s="39" t="inlineStr">
        <is>
          <t>Dual Immersion Academy</t>
        </is>
      </c>
      <c r="C59" s="78" t="n">
        <v>3.75</v>
      </c>
      <c r="D59" s="79" t="n">
        <v>0</v>
      </c>
      <c r="E59" s="83" t="n">
        <v>1.5</v>
      </c>
      <c r="F59" s="83" t="n">
        <v>0</v>
      </c>
      <c r="G59" s="83" t="n">
        <v>0</v>
      </c>
      <c r="H59" s="83" t="n">
        <v>3</v>
      </c>
      <c r="I59" s="83" t="n">
        <v>0</v>
      </c>
      <c r="J59" s="83" t="n">
        <v>1</v>
      </c>
      <c r="K59" s="83" t="n">
        <v>0</v>
      </c>
      <c r="L59" s="83" t="n">
        <v>0</v>
      </c>
      <c r="M59" s="83" t="n">
        <v>0</v>
      </c>
      <c r="N59" s="83" t="n">
        <v>0</v>
      </c>
      <c r="O59" s="83" t="n">
        <v>0</v>
      </c>
      <c r="P59" s="83">
        <f>SUM(K59:O59)</f>
        <v/>
      </c>
      <c r="Q59" s="83" t="n">
        <v>0</v>
      </c>
      <c r="R59" s="83" t="n">
        <v>0</v>
      </c>
      <c r="S59" s="83" t="n">
        <v>1.25</v>
      </c>
      <c r="T59" s="83">
        <f>SUM(Q59:S59)</f>
        <v/>
      </c>
      <c r="U59" s="83" t="n">
        <v>0</v>
      </c>
      <c r="V59" s="83" t="n">
        <v>0</v>
      </c>
      <c r="W59" s="83" t="n">
        <v>0</v>
      </c>
      <c r="X59" s="83" t="n">
        <v>0</v>
      </c>
      <c r="Y59" s="83">
        <f>SUM(U59:X59)</f>
        <v/>
      </c>
      <c r="Z59" s="83" t="n">
        <v>0</v>
      </c>
      <c r="AA59" s="83" t="n">
        <v>0</v>
      </c>
      <c r="AB59" s="81">
        <f>SUM(Z59:AA59)</f>
        <v/>
      </c>
      <c r="AC59" s="79" t="n">
        <v>1</v>
      </c>
      <c r="AD59" s="83" t="n">
        <v>0</v>
      </c>
      <c r="AE59" s="83" t="n">
        <v>1.5</v>
      </c>
      <c r="AF59" s="81">
        <f>SUM(AC59:AE59)</f>
        <v/>
      </c>
      <c r="AG59" s="79" t="n">
        <v>0</v>
      </c>
      <c r="AH59" s="83" t="n">
        <v>0</v>
      </c>
      <c r="AI59" s="81">
        <f>SUM(AG59:AH59)</f>
        <v/>
      </c>
      <c r="AJ59" s="82">
        <f>SUM(C59:J59)+P59+T59+Y59+AB59+AF59+AI59</f>
        <v/>
      </c>
    </row>
    <row r="60">
      <c r="A60" s="38" t="inlineStr">
        <is>
          <t>A8</t>
        </is>
      </c>
      <c r="B60" s="39" t="inlineStr">
        <is>
          <t>East Hollywood</t>
        </is>
      </c>
      <c r="C60" s="78" t="n">
        <v>1</v>
      </c>
      <c r="D60" s="79" t="n">
        <v>0</v>
      </c>
      <c r="E60" s="83" t="n">
        <v>0.75</v>
      </c>
      <c r="F60" s="83" t="n">
        <v>0</v>
      </c>
      <c r="G60" s="83" t="n">
        <v>0</v>
      </c>
      <c r="H60" s="83" t="n">
        <v>0</v>
      </c>
      <c r="I60" s="83" t="n">
        <v>0</v>
      </c>
      <c r="J60" s="83" t="n">
        <v>1</v>
      </c>
      <c r="K60" s="83" t="n">
        <v>0.6</v>
      </c>
      <c r="L60" s="83" t="n">
        <v>0.6</v>
      </c>
      <c r="M60" s="83" t="n">
        <v>0</v>
      </c>
      <c r="N60" s="83" t="n">
        <v>0</v>
      </c>
      <c r="O60" s="83" t="n">
        <v>0</v>
      </c>
      <c r="P60" s="83">
        <f>SUM(K60:O60)</f>
        <v/>
      </c>
      <c r="Q60" s="83" t="n">
        <v>0</v>
      </c>
      <c r="R60" s="83" t="n">
        <v>0</v>
      </c>
      <c r="S60" s="83" t="n">
        <v>2</v>
      </c>
      <c r="T60" s="83">
        <f>SUM(Q60:S60)</f>
        <v/>
      </c>
      <c r="U60" s="83" t="n">
        <v>0</v>
      </c>
      <c r="V60" s="83" t="n">
        <v>0</v>
      </c>
      <c r="W60" s="83" t="n">
        <v>0</v>
      </c>
      <c r="X60" s="83" t="n">
        <v>0</v>
      </c>
      <c r="Y60" s="83">
        <f>SUM(U60:X60)</f>
        <v/>
      </c>
      <c r="Z60" s="83" t="n">
        <v>0</v>
      </c>
      <c r="AA60" s="83" t="n">
        <v>0</v>
      </c>
      <c r="AB60" s="81">
        <f>SUM(Z60:AA60)</f>
        <v/>
      </c>
      <c r="AC60" s="79" t="n">
        <v>0</v>
      </c>
      <c r="AD60" s="83" t="n">
        <v>0</v>
      </c>
      <c r="AE60" s="83" t="n">
        <v>0</v>
      </c>
      <c r="AF60" s="81">
        <f>SUM(AC60:AE60)</f>
        <v/>
      </c>
      <c r="AG60" s="79" t="n">
        <v>0</v>
      </c>
      <c r="AH60" s="83" t="n">
        <v>0</v>
      </c>
      <c r="AI60" s="81">
        <f>SUM(AG60:AH60)</f>
        <v/>
      </c>
      <c r="AJ60" s="82">
        <f>SUM(C60:J60)+P60+T60+Y60+AB60+AF60+AI60</f>
        <v/>
      </c>
    </row>
    <row r="61">
      <c r="A61" s="38" t="inlineStr">
        <is>
          <t>5E</t>
        </is>
      </c>
      <c r="B61" s="39" t="inlineStr">
        <is>
          <t>[Person_10]</t>
        </is>
      </c>
      <c r="C61" s="78" t="n">
        <v>6.8</v>
      </c>
      <c r="D61" s="79" t="n">
        <v>0</v>
      </c>
      <c r="E61" s="83" t="n">
        <v>0</v>
      </c>
      <c r="F61" s="83" t="n">
        <v>0</v>
      </c>
      <c r="G61" s="83" t="n">
        <v>0</v>
      </c>
      <c r="H61" s="83" t="n">
        <v>0</v>
      </c>
      <c r="I61" s="83" t="n">
        <v>0</v>
      </c>
      <c r="J61" s="83" t="n">
        <v>1.75</v>
      </c>
      <c r="K61" s="83" t="n">
        <v>1</v>
      </c>
      <c r="L61" s="83" t="n">
        <v>0</v>
      </c>
      <c r="M61" s="83" t="n">
        <v>0</v>
      </c>
      <c r="N61" s="83" t="n">
        <v>0</v>
      </c>
      <c r="O61" s="83" t="n">
        <v>1</v>
      </c>
      <c r="P61" s="83">
        <f>SUM(K61:O61)</f>
        <v/>
      </c>
      <c r="Q61" s="83" t="n">
        <v>0</v>
      </c>
      <c r="R61" s="83" t="n">
        <v>0</v>
      </c>
      <c r="S61" s="83" t="n">
        <v>0</v>
      </c>
      <c r="T61" s="83">
        <f>SUM(Q61:S61)</f>
        <v/>
      </c>
      <c r="U61" s="83" t="n">
        <v>0</v>
      </c>
      <c r="V61" s="83" t="n">
        <v>0</v>
      </c>
      <c r="W61" s="83" t="n">
        <v>0</v>
      </c>
      <c r="X61" s="83" t="n">
        <v>0</v>
      </c>
      <c r="Y61" s="83">
        <f>SUM(U61:X61)</f>
        <v/>
      </c>
      <c r="Z61" s="83" t="n">
        <v>0</v>
      </c>
      <c r="AA61" s="83" t="n">
        <v>0</v>
      </c>
      <c r="AB61" s="81">
        <f>SUM(Z61:AA61)</f>
        <v/>
      </c>
      <c r="AC61" s="79" t="n">
        <v>1</v>
      </c>
      <c r="AD61" s="83" t="n">
        <v>0</v>
      </c>
      <c r="AE61" s="83" t="n">
        <v>0.64</v>
      </c>
      <c r="AF61" s="81">
        <f>SUM(AC61:AE61)</f>
        <v/>
      </c>
      <c r="AG61" s="79" t="n">
        <v>0</v>
      </c>
      <c r="AH61" s="83" t="n">
        <v>0</v>
      </c>
      <c r="AI61" s="81">
        <f>SUM(AG61:AH61)</f>
        <v/>
      </c>
      <c r="AJ61" s="82">
        <f>SUM(C61:J61)+P61+T61+Y61+AB61+AF61+AI61</f>
        <v/>
      </c>
    </row>
    <row r="62">
      <c r="A62" s="38" t="inlineStr">
        <is>
          <t>3C</t>
        </is>
      </c>
      <c r="B62" s="39" t="inlineStr">
        <is>
          <t>Entheos</t>
        </is>
      </c>
      <c r="C62" s="78" t="n">
        <v>8.800000000000001</v>
      </c>
      <c r="D62" s="79" t="n">
        <v>0</v>
      </c>
      <c r="E62" s="83" t="n">
        <v>0</v>
      </c>
      <c r="F62" s="83" t="n">
        <v>0</v>
      </c>
      <c r="G62" s="83" t="n">
        <v>0</v>
      </c>
      <c r="H62" s="83" t="n">
        <v>0</v>
      </c>
      <c r="I62" s="83" t="n">
        <v>0</v>
      </c>
      <c r="J62" s="83" t="n">
        <v>0</v>
      </c>
      <c r="K62" s="83" t="n">
        <v>0</v>
      </c>
      <c r="L62" s="83" t="n">
        <v>0</v>
      </c>
      <c r="M62" s="83" t="n">
        <v>0</v>
      </c>
      <c r="N62" s="83" t="n">
        <v>0.2</v>
      </c>
      <c r="O62" s="83" t="n">
        <v>0</v>
      </c>
      <c r="P62" s="83">
        <f>SUM(K62:O62)</f>
        <v/>
      </c>
      <c r="Q62" s="83" t="n">
        <v>0</v>
      </c>
      <c r="R62" s="83" t="n">
        <v>0</v>
      </c>
      <c r="S62" s="83" t="n">
        <v>1</v>
      </c>
      <c r="T62" s="83">
        <f>SUM(Q62:S62)</f>
        <v/>
      </c>
      <c r="U62" s="83" t="n">
        <v>0</v>
      </c>
      <c r="V62" s="83" t="n">
        <v>0</v>
      </c>
      <c r="W62" s="83" t="n">
        <v>0.2</v>
      </c>
      <c r="X62" s="83" t="n">
        <v>0</v>
      </c>
      <c r="Y62" s="83">
        <f>SUM(U62:X62)</f>
        <v/>
      </c>
      <c r="Z62" s="83" t="n">
        <v>0</v>
      </c>
      <c r="AA62" s="83" t="n">
        <v>0</v>
      </c>
      <c r="AB62" s="81">
        <f>SUM(Z62:AA62)</f>
        <v/>
      </c>
      <c r="AC62" s="79" t="n">
        <v>0</v>
      </c>
      <c r="AD62" s="83" t="n">
        <v>0</v>
      </c>
      <c r="AE62" s="83" t="n">
        <v>1.6</v>
      </c>
      <c r="AF62" s="81">
        <f>SUM(AC62:AE62)</f>
        <v/>
      </c>
      <c r="AG62" s="79" t="n">
        <v>0</v>
      </c>
      <c r="AH62" s="83" t="n">
        <v>0</v>
      </c>
      <c r="AI62" s="81">
        <f>SUM(AG62:AH62)</f>
        <v/>
      </c>
      <c r="AJ62" s="82">
        <f>SUM(C62:J62)+P62+T62+Y62+AB62+AF62+AI62</f>
        <v/>
      </c>
    </row>
    <row r="63">
      <c r="A63" s="38" t="n">
        <v>98</v>
      </c>
      <c r="B63" s="39" t="inlineStr">
        <is>
          <t>Fast Forward</t>
        </is>
      </c>
      <c r="C63" s="78" t="n">
        <v>0.75</v>
      </c>
      <c r="D63" s="79" t="n">
        <v>0</v>
      </c>
      <c r="E63" s="83" t="n">
        <v>0</v>
      </c>
      <c r="F63" s="83" t="n">
        <v>0</v>
      </c>
      <c r="G63" s="83" t="n">
        <v>0</v>
      </c>
      <c r="H63" s="83" t="n">
        <v>0</v>
      </c>
      <c r="I63" s="83" t="n">
        <v>0</v>
      </c>
      <c r="J63" s="83" t="n">
        <v>1</v>
      </c>
      <c r="K63" s="83" t="n">
        <v>0.4</v>
      </c>
      <c r="L63" s="83" t="n">
        <v>0.4</v>
      </c>
      <c r="M63" s="83" t="n">
        <v>0</v>
      </c>
      <c r="N63" s="83" t="n">
        <v>0</v>
      </c>
      <c r="O63" s="83" t="n">
        <v>0.75</v>
      </c>
      <c r="P63" s="83">
        <f>SUM(K63:O63)</f>
        <v/>
      </c>
      <c r="Q63" s="83" t="n">
        <v>0</v>
      </c>
      <c r="R63" s="83" t="n">
        <v>0</v>
      </c>
      <c r="S63" s="83" t="n">
        <v>1</v>
      </c>
      <c r="T63" s="83">
        <f>SUM(Q63:S63)</f>
        <v/>
      </c>
      <c r="U63" s="83" t="n">
        <v>0</v>
      </c>
      <c r="V63" s="83" t="n">
        <v>0</v>
      </c>
      <c r="W63" s="83" t="n">
        <v>0</v>
      </c>
      <c r="X63" s="83" t="n">
        <v>0</v>
      </c>
      <c r="Y63" s="83">
        <f>SUM(U63:X63)</f>
        <v/>
      </c>
      <c r="Z63" s="83" t="n">
        <v>0</v>
      </c>
      <c r="AA63" s="83" t="n">
        <v>0</v>
      </c>
      <c r="AB63" s="81">
        <f>SUM(Z63:AA63)</f>
        <v/>
      </c>
      <c r="AC63" s="79" t="n">
        <v>0</v>
      </c>
      <c r="AD63" s="83" t="n">
        <v>0</v>
      </c>
      <c r="AE63" s="83" t="n">
        <v>0</v>
      </c>
      <c r="AF63" s="81">
        <f>SUM(AC63:AE63)</f>
        <v/>
      </c>
      <c r="AG63" s="79" t="n">
        <v>0</v>
      </c>
      <c r="AH63" s="83" t="n">
        <v>0</v>
      </c>
      <c r="AI63" s="81">
        <f>SUM(AG63:AH63)</f>
        <v/>
      </c>
      <c r="AJ63" s="82">
        <f>SUM(C63:J63)+P63+T63+Y63+AB63+AF63+AI63</f>
        <v/>
      </c>
    </row>
    <row r="64">
      <c r="A64" s="38" t="n">
        <v>82</v>
      </c>
      <c r="B64" s="39" t="inlineStr">
        <is>
          <t>Freedom Acad</t>
        </is>
      </c>
      <c r="C64" s="78" t="n">
        <v>0.8</v>
      </c>
      <c r="D64" s="79" t="n">
        <v>0.8</v>
      </c>
      <c r="E64" s="83" t="n">
        <v>1</v>
      </c>
      <c r="F64" s="83" t="n">
        <v>0</v>
      </c>
      <c r="G64" s="83" t="n">
        <v>0.4</v>
      </c>
      <c r="H64" s="83" t="n">
        <v>0</v>
      </c>
      <c r="I64" s="83" t="n">
        <v>0</v>
      </c>
      <c r="J64" s="83" t="n">
        <v>0</v>
      </c>
      <c r="K64" s="83" t="n">
        <v>1</v>
      </c>
      <c r="L64" s="83" t="n">
        <v>0</v>
      </c>
      <c r="M64" s="83" t="n">
        <v>0</v>
      </c>
      <c r="N64" s="83" t="n">
        <v>0</v>
      </c>
      <c r="O64" s="83" t="n">
        <v>0</v>
      </c>
      <c r="P64" s="83">
        <f>SUM(K64:O64)</f>
        <v/>
      </c>
      <c r="Q64" s="83" t="n">
        <v>0</v>
      </c>
      <c r="R64" s="83" t="n">
        <v>1</v>
      </c>
      <c r="S64" s="83" t="n">
        <v>1</v>
      </c>
      <c r="T64" s="83">
        <f>SUM(Q64:S64)</f>
        <v/>
      </c>
      <c r="U64" s="83" t="n">
        <v>0</v>
      </c>
      <c r="V64" s="83" t="n">
        <v>0</v>
      </c>
      <c r="W64" s="83" t="n">
        <v>0</v>
      </c>
      <c r="X64" s="83" t="n">
        <v>0</v>
      </c>
      <c r="Y64" s="83">
        <f>SUM(U64:X64)</f>
        <v/>
      </c>
      <c r="Z64" s="83" t="n">
        <v>0</v>
      </c>
      <c r="AA64" s="83" t="n">
        <v>0</v>
      </c>
      <c r="AB64" s="81">
        <f>SUM(Z64:AA64)</f>
        <v/>
      </c>
      <c r="AC64" s="79" t="n">
        <v>0.8</v>
      </c>
      <c r="AD64" s="83" t="n">
        <v>0.8</v>
      </c>
      <c r="AE64" s="83" t="n">
        <v>0.4</v>
      </c>
      <c r="AF64" s="81">
        <f>SUM(AC64:AE64)</f>
        <v/>
      </c>
      <c r="AG64" s="79" t="n">
        <v>0</v>
      </c>
      <c r="AH64" s="83" t="n">
        <v>0</v>
      </c>
      <c r="AI64" s="81">
        <f>SUM(AG64:AH64)</f>
        <v/>
      </c>
      <c r="AJ64" s="82">
        <f>SUM(C64:J64)+P64+T64+Y64+AB64+AF64+AI64</f>
        <v/>
      </c>
    </row>
    <row r="65">
      <c r="A65" s="38" t="inlineStr">
        <is>
          <t>5D</t>
        </is>
      </c>
      <c r="B65" s="39" t="inlineStr">
        <is>
          <t>[Person_20]</t>
        </is>
      </c>
      <c r="C65" s="78" t="n">
        <v>4.46</v>
      </c>
      <c r="D65" s="79" t="n">
        <v>0</v>
      </c>
      <c r="E65" s="83" t="n">
        <v>0</v>
      </c>
      <c r="F65" s="83" t="n">
        <v>0</v>
      </c>
      <c r="G65" s="83" t="n">
        <v>0</v>
      </c>
      <c r="H65" s="83" t="n">
        <v>0</v>
      </c>
      <c r="I65" s="83" t="n">
        <v>0</v>
      </c>
      <c r="J65" s="83" t="n">
        <v>1.7</v>
      </c>
      <c r="K65" s="83" t="n">
        <v>0</v>
      </c>
      <c r="L65" s="83" t="n">
        <v>0</v>
      </c>
      <c r="M65" s="83" t="n">
        <v>0</v>
      </c>
      <c r="N65" s="83" t="n">
        <v>0</v>
      </c>
      <c r="O65" s="83" t="n">
        <v>0</v>
      </c>
      <c r="P65" s="83">
        <f>SUM(K65:O65)</f>
        <v/>
      </c>
      <c r="Q65" s="83" t="n">
        <v>0</v>
      </c>
      <c r="R65" s="83" t="n">
        <v>0</v>
      </c>
      <c r="S65" s="83" t="n">
        <v>1</v>
      </c>
      <c r="T65" s="83">
        <f>SUM(Q65:S65)</f>
        <v/>
      </c>
      <c r="U65" s="83" t="n">
        <v>0</v>
      </c>
      <c r="V65" s="83" t="n">
        <v>0</v>
      </c>
      <c r="W65" s="83" t="n">
        <v>0</v>
      </c>
      <c r="X65" s="83" t="n">
        <v>0</v>
      </c>
      <c r="Y65" s="83">
        <f>SUM(U65:X65)</f>
        <v/>
      </c>
      <c r="Z65" s="83" t="n">
        <v>0</v>
      </c>
      <c r="AA65" s="83" t="n">
        <v>0</v>
      </c>
      <c r="AB65" s="81">
        <f>SUM(Z65:AA65)</f>
        <v/>
      </c>
      <c r="AC65" s="79" t="n">
        <v>0</v>
      </c>
      <c r="AD65" s="83" t="n">
        <v>0</v>
      </c>
      <c r="AE65" s="83" t="n">
        <v>0</v>
      </c>
      <c r="AF65" s="81">
        <f>SUM(AC65:AE65)</f>
        <v/>
      </c>
      <c r="AG65" s="79" t="n">
        <v>0</v>
      </c>
      <c r="AH65" s="83" t="n">
        <v>0</v>
      </c>
      <c r="AI65" s="81">
        <f>SUM(AG65:AH65)</f>
        <v/>
      </c>
      <c r="AJ65" s="82">
        <f>SUM(C65:J65)+P65+T65+Y65+AB65+AF65+AI65</f>
        <v/>
      </c>
    </row>
    <row r="66">
      <c r="A66" s="38" t="inlineStr">
        <is>
          <t>1E</t>
        </is>
      </c>
      <c r="B66" s="39" t="inlineStr">
        <is>
          <t>Guadalupe</t>
        </is>
      </c>
      <c r="C66" s="78" t="n">
        <v>4.35</v>
      </c>
      <c r="D66" s="79" t="n">
        <v>0</v>
      </c>
      <c r="E66" s="83" t="n">
        <v>0</v>
      </c>
      <c r="F66" s="83" t="n">
        <v>0</v>
      </c>
      <c r="G66" s="83" t="n">
        <v>0</v>
      </c>
      <c r="H66" s="83" t="n">
        <v>0.3</v>
      </c>
      <c r="I66" s="83" t="n">
        <v>0</v>
      </c>
      <c r="J66" s="83" t="n">
        <v>0.6</v>
      </c>
      <c r="K66" s="83" t="n">
        <v>0</v>
      </c>
      <c r="L66" s="83" t="n">
        <v>0</v>
      </c>
      <c r="M66" s="83" t="n">
        <v>0.6</v>
      </c>
      <c r="N66" s="83" t="n">
        <v>0</v>
      </c>
      <c r="O66" s="83" t="n">
        <v>0</v>
      </c>
      <c r="P66" s="83">
        <f>SUM(K66:O66)</f>
        <v/>
      </c>
      <c r="Q66" s="83" t="n">
        <v>0</v>
      </c>
      <c r="R66" s="83" t="n">
        <v>0</v>
      </c>
      <c r="S66" s="83" t="n">
        <v>0</v>
      </c>
      <c r="T66" s="83">
        <f>SUM(Q66:S66)</f>
        <v/>
      </c>
      <c r="U66" s="83" t="n">
        <v>0</v>
      </c>
      <c r="V66" s="83" t="n">
        <v>0</v>
      </c>
      <c r="W66" s="83" t="n">
        <v>1.8</v>
      </c>
      <c r="X66" s="83" t="n">
        <v>0</v>
      </c>
      <c r="Y66" s="83">
        <f>SUM(U66:X66)</f>
        <v/>
      </c>
      <c r="Z66" s="83" t="n">
        <v>0</v>
      </c>
      <c r="AA66" s="83" t="n">
        <v>0</v>
      </c>
      <c r="AB66" s="81">
        <f>SUM(Z66:AA66)</f>
        <v/>
      </c>
      <c r="AC66" s="79" t="n">
        <v>0</v>
      </c>
      <c r="AD66" s="83" t="n">
        <v>0</v>
      </c>
      <c r="AE66" s="83" t="n">
        <v>1</v>
      </c>
      <c r="AF66" s="81">
        <f>SUM(AC66:AE66)</f>
        <v/>
      </c>
      <c r="AG66" s="79" t="n">
        <v>0</v>
      </c>
      <c r="AH66" s="83" t="n">
        <v>0</v>
      </c>
      <c r="AI66" s="81">
        <f>SUM(AG66:AH66)</f>
        <v/>
      </c>
      <c r="AJ66" s="82">
        <f>SUM(C66:J66)+P66+T66+Y66+AB66+AF66+AI66</f>
        <v/>
      </c>
    </row>
    <row r="67">
      <c r="A67" s="38" t="inlineStr">
        <is>
          <t>2C</t>
        </is>
      </c>
      <c r="B67" s="39" t="inlineStr">
        <is>
          <t>Intech</t>
        </is>
      </c>
      <c r="C67" s="78" t="n">
        <v>3</v>
      </c>
      <c r="D67" s="79" t="n">
        <v>0</v>
      </c>
      <c r="E67" s="83" t="n">
        <v>0.5</v>
      </c>
      <c r="F67" s="83" t="n">
        <v>0.5</v>
      </c>
      <c r="G67" s="83" t="n">
        <v>0</v>
      </c>
      <c r="H67" s="83" t="n">
        <v>0</v>
      </c>
      <c r="I67" s="83" t="n">
        <v>0</v>
      </c>
      <c r="J67" s="83" t="n">
        <v>0</v>
      </c>
      <c r="K67" s="83" t="n">
        <v>0.5</v>
      </c>
      <c r="L67" s="83" t="n">
        <v>0</v>
      </c>
      <c r="M67" s="83" t="n">
        <v>0.5</v>
      </c>
      <c r="N67" s="83" t="n">
        <v>0</v>
      </c>
      <c r="O67" s="83" t="n">
        <v>0</v>
      </c>
      <c r="P67" s="83">
        <f>SUM(K67:O67)</f>
        <v/>
      </c>
      <c r="Q67" s="83" t="n">
        <v>0</v>
      </c>
      <c r="R67" s="83" t="n">
        <v>0</v>
      </c>
      <c r="S67" s="83" t="n">
        <v>0</v>
      </c>
      <c r="T67" s="83">
        <f>SUM(Q67:S67)</f>
        <v/>
      </c>
      <c r="U67" s="83" t="n">
        <v>0</v>
      </c>
      <c r="V67" s="83" t="n">
        <v>0</v>
      </c>
      <c r="W67" s="83" t="n">
        <v>0</v>
      </c>
      <c r="X67" s="83" t="n">
        <v>0</v>
      </c>
      <c r="Y67" s="83">
        <f>SUM(U67:X67)</f>
        <v/>
      </c>
      <c r="Z67" s="83" t="n">
        <v>0</v>
      </c>
      <c r="AA67" s="83" t="n">
        <v>0</v>
      </c>
      <c r="AB67" s="81">
        <f>SUM(Z67:AA67)</f>
        <v/>
      </c>
      <c r="AC67" s="79" t="n">
        <v>0</v>
      </c>
      <c r="AD67" s="83" t="n">
        <v>0</v>
      </c>
      <c r="AE67" s="83" t="n">
        <v>0</v>
      </c>
      <c r="AF67" s="81">
        <f>SUM(AC67:AE67)</f>
        <v/>
      </c>
      <c r="AG67" s="79" t="n">
        <v>0</v>
      </c>
      <c r="AH67" s="83" t="n">
        <v>0</v>
      </c>
      <c r="AI67" s="81">
        <f>SUM(AG67:AH67)</f>
        <v/>
      </c>
      <c r="AJ67" s="82">
        <f>SUM(C67:J67)+P67+T67+Y67+AB67+AF67+AI67</f>
        <v/>
      </c>
    </row>
    <row r="68">
      <c r="A68" s="38" t="inlineStr">
        <is>
          <t>A5</t>
        </is>
      </c>
      <c r="B68" s="39" t="inlineStr">
        <is>
          <t>Itineris</t>
        </is>
      </c>
      <c r="C68" s="78" t="n">
        <v>0</v>
      </c>
      <c r="D68" s="79" t="n">
        <v>0</v>
      </c>
      <c r="E68" s="83" t="n">
        <v>0</v>
      </c>
      <c r="F68" s="83" t="n">
        <v>1</v>
      </c>
      <c r="G68" s="83" t="n">
        <v>0</v>
      </c>
      <c r="H68" s="83" t="n">
        <v>0</v>
      </c>
      <c r="I68" s="83" t="n">
        <v>0</v>
      </c>
      <c r="J68" s="83" t="n">
        <v>2.5</v>
      </c>
      <c r="K68" s="83" t="n">
        <v>0</v>
      </c>
      <c r="L68" s="83" t="n">
        <v>0</v>
      </c>
      <c r="M68" s="83" t="n">
        <v>0</v>
      </c>
      <c r="N68" s="83" t="n">
        <v>0</v>
      </c>
      <c r="O68" s="83" t="n">
        <v>0</v>
      </c>
      <c r="P68" s="83">
        <f>SUM(K68:O68)</f>
        <v/>
      </c>
      <c r="Q68" s="83" t="n">
        <v>0</v>
      </c>
      <c r="R68" s="83" t="n">
        <v>0</v>
      </c>
      <c r="S68" s="83" t="n">
        <v>0</v>
      </c>
      <c r="T68" s="83">
        <f>SUM(Q68:S68)</f>
        <v/>
      </c>
      <c r="U68" s="83" t="n">
        <v>0</v>
      </c>
      <c r="V68" s="83" t="n">
        <v>0</v>
      </c>
      <c r="W68" s="83" t="n">
        <v>0</v>
      </c>
      <c r="X68" s="83" t="n">
        <v>0</v>
      </c>
      <c r="Y68" s="83">
        <f>SUM(U68:X68)</f>
        <v/>
      </c>
      <c r="Z68" s="83" t="n">
        <v>0</v>
      </c>
      <c r="AA68" s="83" t="n">
        <v>0</v>
      </c>
      <c r="AB68" s="81">
        <f>SUM(Z68:AA68)</f>
        <v/>
      </c>
      <c r="AC68" s="79" t="n">
        <v>0</v>
      </c>
      <c r="AD68" s="83" t="n">
        <v>0</v>
      </c>
      <c r="AE68" s="83" t="n">
        <v>0</v>
      </c>
      <c r="AF68" s="81">
        <f>SUM(AC68:AE68)</f>
        <v/>
      </c>
      <c r="AG68" s="79" t="n">
        <v>0</v>
      </c>
      <c r="AH68" s="83" t="n">
        <v>0</v>
      </c>
      <c r="AI68" s="81">
        <f>SUM(AG68:AH68)</f>
        <v/>
      </c>
      <c r="AJ68" s="82">
        <f>SUM(C68:J68)+P68+T68+Y68+AB68+AF68+AI68</f>
        <v/>
      </c>
    </row>
    <row r="69">
      <c r="A69" s="38" t="n">
        <v>93</v>
      </c>
      <c r="B69" s="39" t="inlineStr">
        <is>
          <t>[Person_12]</t>
        </is>
      </c>
      <c r="C69" s="78" t="n">
        <v>3.92</v>
      </c>
      <c r="D69" s="79" t="n">
        <v>0</v>
      </c>
      <c r="E69" s="83" t="n">
        <v>0</v>
      </c>
      <c r="F69" s="83" t="n">
        <v>0</v>
      </c>
      <c r="G69" s="83" t="n">
        <v>0</v>
      </c>
      <c r="H69" s="83" t="n">
        <v>0</v>
      </c>
      <c r="I69" s="83" t="n">
        <v>0</v>
      </c>
      <c r="J69" s="83" t="n">
        <v>0.9</v>
      </c>
      <c r="K69" s="83" t="n">
        <v>1</v>
      </c>
      <c r="L69" s="83" t="n">
        <v>0</v>
      </c>
      <c r="M69" s="83" t="n">
        <v>0</v>
      </c>
      <c r="N69" s="83" t="n">
        <v>0</v>
      </c>
      <c r="O69" s="83" t="n">
        <v>0</v>
      </c>
      <c r="P69" s="83">
        <f>SUM(K69:O69)</f>
        <v/>
      </c>
      <c r="Q69" s="83" t="n">
        <v>0</v>
      </c>
      <c r="R69" s="83" t="n">
        <v>0</v>
      </c>
      <c r="S69" s="83" t="n">
        <v>0</v>
      </c>
      <c r="T69" s="83">
        <f>SUM(Q69:S69)</f>
        <v/>
      </c>
      <c r="U69" s="83" t="n">
        <v>0</v>
      </c>
      <c r="V69" s="83" t="n">
        <v>0</v>
      </c>
      <c r="W69" s="83" t="n">
        <v>0.02</v>
      </c>
      <c r="X69" s="83" t="n">
        <v>0</v>
      </c>
      <c r="Y69" s="83">
        <f>SUM(U69:X69)</f>
        <v/>
      </c>
      <c r="Z69" s="83" t="n">
        <v>0</v>
      </c>
      <c r="AA69" s="83" t="n">
        <v>0</v>
      </c>
      <c r="AB69" s="81">
        <f>SUM(Z69:AA69)</f>
        <v/>
      </c>
      <c r="AC69" s="79" t="n">
        <v>0</v>
      </c>
      <c r="AD69" s="83" t="n">
        <v>0</v>
      </c>
      <c r="AE69" s="83" t="n">
        <v>0</v>
      </c>
      <c r="AF69" s="81">
        <f>SUM(AC69:AE69)</f>
        <v/>
      </c>
      <c r="AG69" s="79" t="n">
        <v>0</v>
      </c>
      <c r="AH69" s="83" t="n">
        <v>0</v>
      </c>
      <c r="AI69" s="81">
        <f>SUM(AG69:AH69)</f>
        <v/>
      </c>
      <c r="AJ69" s="82">
        <f>SUM(C69:J69)+P69+T69+Y69+AB69+AF69+AI69</f>
        <v/>
      </c>
    </row>
    <row r="70">
      <c r="A70" s="38" t="inlineStr">
        <is>
          <t>4C</t>
        </is>
      </c>
      <c r="B70" s="39" t="inlineStr">
        <is>
          <t>Lakeview Acad</t>
        </is>
      </c>
      <c r="C70" s="78" t="n">
        <v>19</v>
      </c>
      <c r="D70" s="79" t="n">
        <v>0</v>
      </c>
      <c r="E70" s="83" t="n">
        <v>0</v>
      </c>
      <c r="F70" s="83" t="n">
        <v>0</v>
      </c>
      <c r="G70" s="83" t="n">
        <v>0</v>
      </c>
      <c r="H70" s="83" t="n">
        <v>0</v>
      </c>
      <c r="I70" s="83" t="n">
        <v>0</v>
      </c>
      <c r="J70" s="83" t="n">
        <v>2.5</v>
      </c>
      <c r="K70" s="83" t="n">
        <v>0</v>
      </c>
      <c r="L70" s="83" t="n">
        <v>0</v>
      </c>
      <c r="M70" s="83" t="n">
        <v>0</v>
      </c>
      <c r="N70" s="83" t="n">
        <v>0</v>
      </c>
      <c r="O70" s="83" t="n">
        <v>0</v>
      </c>
      <c r="P70" s="83">
        <f>SUM(K70:O70)</f>
        <v/>
      </c>
      <c r="Q70" s="83" t="n">
        <v>0</v>
      </c>
      <c r="R70" s="83" t="n">
        <v>1</v>
      </c>
      <c r="S70" s="83" t="n">
        <v>2</v>
      </c>
      <c r="T70" s="83">
        <f>SUM(Q70:S70)</f>
        <v/>
      </c>
      <c r="U70" s="83" t="n">
        <v>0</v>
      </c>
      <c r="V70" s="83" t="n">
        <v>0</v>
      </c>
      <c r="W70" s="83" t="n">
        <v>0</v>
      </c>
      <c r="X70" s="83" t="n">
        <v>0</v>
      </c>
      <c r="Y70" s="83">
        <f>SUM(U70:X70)</f>
        <v/>
      </c>
      <c r="Z70" s="83" t="n">
        <v>0</v>
      </c>
      <c r="AA70" s="83" t="n">
        <v>0</v>
      </c>
      <c r="AB70" s="81">
        <f>SUM(Z70:AA70)</f>
        <v/>
      </c>
      <c r="AC70" s="79" t="n">
        <v>1</v>
      </c>
      <c r="AD70" s="83" t="n">
        <v>0</v>
      </c>
      <c r="AE70" s="83" t="n">
        <v>1.5</v>
      </c>
      <c r="AF70" s="81">
        <f>SUM(AC70:AE70)</f>
        <v/>
      </c>
      <c r="AG70" s="79" t="n">
        <v>0</v>
      </c>
      <c r="AH70" s="83" t="n">
        <v>0</v>
      </c>
      <c r="AI70" s="81">
        <f>SUM(AG70:AH70)</f>
        <v/>
      </c>
      <c r="AJ70" s="82">
        <f>SUM(C70:J70)+P70+T70+Y70+AB70+AF70+AI70</f>
        <v/>
      </c>
    </row>
    <row r="71">
      <c r="A71" s="38" t="inlineStr">
        <is>
          <t>5C</t>
        </is>
      </c>
      <c r="B71" s="39" t="inlineStr">
        <is>
          <t>Legacy Prep</t>
        </is>
      </c>
      <c r="C71" s="78" t="n">
        <v>19.45</v>
      </c>
      <c r="D71" s="79" t="n">
        <v>0</v>
      </c>
      <c r="E71" s="83" t="n">
        <v>1</v>
      </c>
      <c r="F71" s="83" t="n">
        <v>0</v>
      </c>
      <c r="G71" s="83" t="n">
        <v>0</v>
      </c>
      <c r="H71" s="83" t="n">
        <v>4</v>
      </c>
      <c r="I71" s="83" t="n">
        <v>2</v>
      </c>
      <c r="J71" s="83" t="n">
        <v>0</v>
      </c>
      <c r="K71" s="83" t="n">
        <v>0</v>
      </c>
      <c r="L71" s="83" t="n">
        <v>1</v>
      </c>
      <c r="M71" s="83" t="n">
        <v>1</v>
      </c>
      <c r="N71" s="83" t="n">
        <v>1</v>
      </c>
      <c r="O71" s="83" t="n">
        <v>0</v>
      </c>
      <c r="P71" s="83">
        <f>SUM(K71:O71)</f>
        <v/>
      </c>
      <c r="Q71" s="83" t="n">
        <v>0</v>
      </c>
      <c r="R71" s="83" t="n">
        <v>0</v>
      </c>
      <c r="S71" s="83" t="n">
        <v>2.13</v>
      </c>
      <c r="T71" s="83">
        <f>SUM(Q71:S71)</f>
        <v/>
      </c>
      <c r="U71" s="83" t="n">
        <v>0</v>
      </c>
      <c r="V71" s="83" t="n">
        <v>0</v>
      </c>
      <c r="W71" s="83" t="n">
        <v>0</v>
      </c>
      <c r="X71" s="83" t="n">
        <v>0</v>
      </c>
      <c r="Y71" s="83">
        <f>SUM(U71:X71)</f>
        <v/>
      </c>
      <c r="Z71" s="83" t="n">
        <v>0</v>
      </c>
      <c r="AA71" s="83" t="n">
        <v>0</v>
      </c>
      <c r="AB71" s="81">
        <f>SUM(Z71:AA71)</f>
        <v/>
      </c>
      <c r="AC71" s="79" t="n">
        <v>0</v>
      </c>
      <c r="AD71" s="83" t="n">
        <v>0</v>
      </c>
      <c r="AE71" s="83" t="n">
        <v>0</v>
      </c>
      <c r="AF71" s="81">
        <f>SUM(AC71:AE71)</f>
        <v/>
      </c>
      <c r="AG71" s="79" t="n">
        <v>0</v>
      </c>
      <c r="AH71" s="83" t="n">
        <v>0</v>
      </c>
      <c r="AI71" s="81">
        <f>SUM(AG71:AH71)</f>
        <v/>
      </c>
      <c r="AJ71" s="82">
        <f>SUM(C71:J71)+P71+T71+Y71+AB71+AF71+AI71</f>
        <v/>
      </c>
    </row>
    <row r="72">
      <c r="A72" s="38" t="inlineStr">
        <is>
          <t>6C</t>
        </is>
      </c>
      <c r="B72" s="39" t="inlineStr">
        <is>
          <t>Liberty</t>
        </is>
      </c>
      <c r="C72" s="78" t="n">
        <v>1</v>
      </c>
      <c r="D72" s="79" t="n">
        <v>0</v>
      </c>
      <c r="E72" s="83" t="n">
        <v>0</v>
      </c>
      <c r="F72" s="83" t="n">
        <v>0</v>
      </c>
      <c r="G72" s="83" t="n">
        <v>0</v>
      </c>
      <c r="H72" s="83" t="n">
        <v>3</v>
      </c>
      <c r="I72" s="83" t="n">
        <v>0</v>
      </c>
      <c r="J72" s="83" t="n">
        <v>0</v>
      </c>
      <c r="K72" s="83" t="n">
        <v>1</v>
      </c>
      <c r="L72" s="83" t="n">
        <v>0</v>
      </c>
      <c r="M72" s="83" t="n">
        <v>0</v>
      </c>
      <c r="N72" s="83" t="n">
        <v>1</v>
      </c>
      <c r="O72" s="83" t="n">
        <v>0</v>
      </c>
      <c r="P72" s="83">
        <f>SUM(K72:O72)</f>
        <v/>
      </c>
      <c r="Q72" s="83" t="n">
        <v>0</v>
      </c>
      <c r="R72" s="83" t="n">
        <v>0</v>
      </c>
      <c r="S72" s="83" t="n">
        <v>0</v>
      </c>
      <c r="T72" s="83">
        <f>SUM(Q72:S72)</f>
        <v/>
      </c>
      <c r="U72" s="83" t="n">
        <v>0</v>
      </c>
      <c r="V72" s="83" t="n">
        <v>0</v>
      </c>
      <c r="W72" s="83" t="n">
        <v>0</v>
      </c>
      <c r="X72" s="83" t="n">
        <v>0</v>
      </c>
      <c r="Y72" s="83">
        <f>SUM(U72:X72)</f>
        <v/>
      </c>
      <c r="Z72" s="83" t="n">
        <v>0</v>
      </c>
      <c r="AA72" s="83" t="n">
        <v>0</v>
      </c>
      <c r="AB72" s="81">
        <f>SUM(Z72:AA72)</f>
        <v/>
      </c>
      <c r="AC72" s="79" t="n">
        <v>0</v>
      </c>
      <c r="AD72" s="83" t="n">
        <v>0</v>
      </c>
      <c r="AE72" s="83" t="n">
        <v>0</v>
      </c>
      <c r="AF72" s="81">
        <f>SUM(AC72:AE72)</f>
        <v/>
      </c>
      <c r="AG72" s="79" t="n">
        <v>0</v>
      </c>
      <c r="AH72" s="83" t="n">
        <v>0</v>
      </c>
      <c r="AI72" s="81">
        <f>SUM(AG72:AH72)</f>
        <v/>
      </c>
      <c r="AJ72" s="82">
        <f>SUM(C72:J72)+P72+T72+Y72+AB72+AF72+AI72</f>
        <v/>
      </c>
    </row>
    <row r="73">
      <c r="A73" s="38" t="inlineStr">
        <is>
          <t>2B</t>
        </is>
      </c>
      <c r="B73" s="39" t="inlineStr">
        <is>
          <t>Lincoln Acad</t>
        </is>
      </c>
      <c r="C73" s="78" t="n">
        <v>22.5</v>
      </c>
      <c r="D73" s="79" t="n">
        <v>0</v>
      </c>
      <c r="E73" s="83" t="n">
        <v>0</v>
      </c>
      <c r="F73" s="83" t="n">
        <v>0</v>
      </c>
      <c r="G73" s="83" t="n">
        <v>1</v>
      </c>
      <c r="H73" s="83" t="n">
        <v>1</v>
      </c>
      <c r="I73" s="83" t="n">
        <v>0.1</v>
      </c>
      <c r="J73" s="83" t="n">
        <v>1.9</v>
      </c>
      <c r="K73" s="83" t="n">
        <v>1</v>
      </c>
      <c r="L73" s="83" t="n">
        <v>0</v>
      </c>
      <c r="M73" s="83" t="n">
        <v>1</v>
      </c>
      <c r="N73" s="83" t="n">
        <v>0</v>
      </c>
      <c r="O73" s="83" t="n">
        <v>0.5</v>
      </c>
      <c r="P73" s="83">
        <f>SUM(K73:O73)</f>
        <v/>
      </c>
      <c r="Q73" s="83" t="n">
        <v>0</v>
      </c>
      <c r="R73" s="83" t="n">
        <v>0</v>
      </c>
      <c r="S73" s="83" t="n">
        <v>0</v>
      </c>
      <c r="T73" s="83">
        <f>SUM(Q73:S73)</f>
        <v/>
      </c>
      <c r="U73" s="83" t="n">
        <v>0</v>
      </c>
      <c r="V73" s="83" t="n">
        <v>0</v>
      </c>
      <c r="W73" s="83" t="n">
        <v>0</v>
      </c>
      <c r="X73" s="83" t="n">
        <v>0</v>
      </c>
      <c r="Y73" s="83">
        <f>SUM(U73:X73)</f>
        <v/>
      </c>
      <c r="Z73" s="83" t="n">
        <v>0</v>
      </c>
      <c r="AA73" s="83" t="n">
        <v>0</v>
      </c>
      <c r="AB73" s="81">
        <f>SUM(Z73:AA73)</f>
        <v/>
      </c>
      <c r="AC73" s="79" t="n">
        <v>0</v>
      </c>
      <c r="AD73" s="83" t="n">
        <v>0</v>
      </c>
      <c r="AE73" s="83" t="n">
        <v>0</v>
      </c>
      <c r="AF73" s="81">
        <f>SUM(AC73:AE73)</f>
        <v/>
      </c>
      <c r="AG73" s="79" t="n">
        <v>0</v>
      </c>
      <c r="AH73" s="83" t="n">
        <v>0</v>
      </c>
      <c r="AI73" s="81">
        <f>SUM(AG73:AH73)</f>
        <v/>
      </c>
      <c r="AJ73" s="82">
        <f>SUM(C73:J73)+P73+T73+Y73+AB73+AF73+AI73</f>
        <v/>
      </c>
    </row>
    <row r="74">
      <c r="A74" s="38" t="inlineStr">
        <is>
          <t>2E</t>
        </is>
      </c>
      <c r="B74" s="39" t="inlineStr">
        <is>
          <t>[Person_21]</t>
        </is>
      </c>
      <c r="C74" s="78" t="n">
        <v>3.78</v>
      </c>
      <c r="D74" s="79" t="n">
        <v>0</v>
      </c>
      <c r="E74" s="83" t="n">
        <v>0.51</v>
      </c>
      <c r="F74" s="83" t="n">
        <v>0.5</v>
      </c>
      <c r="G74" s="83" t="n">
        <v>0</v>
      </c>
      <c r="H74" s="83" t="n">
        <v>1</v>
      </c>
      <c r="I74" s="83" t="n">
        <v>0</v>
      </c>
      <c r="J74" s="83" t="n">
        <v>0.51</v>
      </c>
      <c r="K74" s="83" t="n">
        <v>0</v>
      </c>
      <c r="L74" s="83" t="n">
        <v>0</v>
      </c>
      <c r="M74" s="83" t="n">
        <v>0.34</v>
      </c>
      <c r="N74" s="83" t="n">
        <v>0</v>
      </c>
      <c r="O74" s="83" t="n">
        <v>0</v>
      </c>
      <c r="P74" s="83">
        <f>SUM(K74:O74)</f>
        <v/>
      </c>
      <c r="Q74" s="83" t="n">
        <v>0</v>
      </c>
      <c r="R74" s="83" t="n">
        <v>0</v>
      </c>
      <c r="S74" s="83" t="n">
        <v>0</v>
      </c>
      <c r="T74" s="83">
        <f>SUM(Q74:S74)</f>
        <v/>
      </c>
      <c r="U74" s="83" t="n">
        <v>0</v>
      </c>
      <c r="V74" s="83" t="n">
        <v>0</v>
      </c>
      <c r="W74" s="83" t="n">
        <v>0</v>
      </c>
      <c r="X74" s="83" t="n">
        <v>0</v>
      </c>
      <c r="Y74" s="83">
        <f>SUM(U74:X74)</f>
        <v/>
      </c>
      <c r="Z74" s="83" t="n">
        <v>0</v>
      </c>
      <c r="AA74" s="83" t="n">
        <v>0.06</v>
      </c>
      <c r="AB74" s="81">
        <f>SUM(Z74:AA74)</f>
        <v/>
      </c>
      <c r="AC74" s="79" t="n">
        <v>0</v>
      </c>
      <c r="AD74" s="83" t="n">
        <v>0</v>
      </c>
      <c r="AE74" s="83" t="n">
        <v>0</v>
      </c>
      <c r="AF74" s="81">
        <f>SUM(AC74:AE74)</f>
        <v/>
      </c>
      <c r="AG74" s="79" t="n">
        <v>0</v>
      </c>
      <c r="AH74" s="83" t="n">
        <v>0</v>
      </c>
      <c r="AI74" s="81">
        <f>SUM(AG74:AH74)</f>
        <v/>
      </c>
      <c r="AJ74" s="82">
        <f>SUM(C74:J74)+P74+T74+Y74+AB74+AF74+AI74</f>
        <v/>
      </c>
    </row>
    <row r="75">
      <c r="A75" s="38" t="inlineStr">
        <is>
          <t>A7</t>
        </is>
      </c>
      <c r="B75" s="39" t="inlineStr">
        <is>
          <t>[Person_22]</t>
        </is>
      </c>
      <c r="C75" s="78" t="n">
        <v>1.81</v>
      </c>
      <c r="D75" s="79" t="n">
        <v>0</v>
      </c>
      <c r="E75" s="83" t="n">
        <v>0</v>
      </c>
      <c r="F75" s="83" t="n">
        <v>0</v>
      </c>
      <c r="G75" s="83" t="n">
        <v>0</v>
      </c>
      <c r="H75" s="83" t="n">
        <v>1</v>
      </c>
      <c r="I75" s="83" t="n">
        <v>0.74</v>
      </c>
      <c r="J75" s="83" t="n">
        <v>0</v>
      </c>
      <c r="K75" s="83" t="n">
        <v>0</v>
      </c>
      <c r="L75" s="83" t="n">
        <v>0</v>
      </c>
      <c r="M75" s="83" t="n">
        <v>0.24</v>
      </c>
      <c r="N75" s="83" t="n">
        <v>0</v>
      </c>
      <c r="O75" s="83" t="n">
        <v>0</v>
      </c>
      <c r="P75" s="83">
        <f>SUM(K75:O75)</f>
        <v/>
      </c>
      <c r="Q75" s="83" t="n">
        <v>0</v>
      </c>
      <c r="R75" s="83" t="n">
        <v>0</v>
      </c>
      <c r="S75" s="83" t="n">
        <v>0</v>
      </c>
      <c r="T75" s="83">
        <f>SUM(Q75:S75)</f>
        <v/>
      </c>
      <c r="U75" s="83" t="n">
        <v>0</v>
      </c>
      <c r="V75" s="83" t="n">
        <v>0</v>
      </c>
      <c r="W75" s="83" t="n">
        <v>0</v>
      </c>
      <c r="X75" s="83" t="n">
        <v>0</v>
      </c>
      <c r="Y75" s="83">
        <f>SUM(U75:X75)</f>
        <v/>
      </c>
      <c r="Z75" s="83" t="n">
        <v>0</v>
      </c>
      <c r="AA75" s="83" t="n">
        <v>0</v>
      </c>
      <c r="AB75" s="81">
        <f>SUM(Z75:AA75)</f>
        <v/>
      </c>
      <c r="AC75" s="79" t="n">
        <v>0</v>
      </c>
      <c r="AD75" s="83" t="n">
        <v>0</v>
      </c>
      <c r="AE75" s="83" t="n">
        <v>0.39</v>
      </c>
      <c r="AF75" s="81">
        <f>SUM(AC75:AE75)</f>
        <v/>
      </c>
      <c r="AG75" s="79" t="n">
        <v>0</v>
      </c>
      <c r="AH75" s="83" t="n">
        <v>0</v>
      </c>
      <c r="AI75" s="81">
        <f>SUM(AG75:AH75)</f>
        <v/>
      </c>
      <c r="AJ75" s="82">
        <f>SUM(C75:J75)+P75+T75+Y75+AB75+AF75+AI75</f>
        <v/>
      </c>
    </row>
    <row r="76">
      <c r="A76" s="38" t="inlineStr">
        <is>
          <t>7C</t>
        </is>
      </c>
      <c r="B76" s="39" t="inlineStr">
        <is>
          <t>Monticello Acad</t>
        </is>
      </c>
      <c r="C76" s="78" t="n">
        <v>4.21</v>
      </c>
      <c r="D76" s="79" t="n">
        <v>0</v>
      </c>
      <c r="E76" s="83" t="n">
        <v>0</v>
      </c>
      <c r="F76" s="83" t="n">
        <v>0</v>
      </c>
      <c r="G76" s="83" t="n">
        <v>1.2</v>
      </c>
      <c r="H76" s="83" t="n">
        <v>0</v>
      </c>
      <c r="I76" s="83" t="n">
        <v>0</v>
      </c>
      <c r="J76" s="83" t="n">
        <v>0.38</v>
      </c>
      <c r="K76" s="83" t="n">
        <v>0.95</v>
      </c>
      <c r="L76" s="83" t="n">
        <v>0</v>
      </c>
      <c r="M76" s="83" t="n">
        <v>0.41</v>
      </c>
      <c r="N76" s="83" t="n">
        <v>1.4</v>
      </c>
      <c r="O76" s="83" t="n">
        <v>0</v>
      </c>
      <c r="P76" s="83">
        <f>SUM(K76:O76)</f>
        <v/>
      </c>
      <c r="Q76" s="83" t="n">
        <v>0.2</v>
      </c>
      <c r="R76" s="83" t="n">
        <v>0.2</v>
      </c>
      <c r="S76" s="83" t="n">
        <v>2.06</v>
      </c>
      <c r="T76" s="83">
        <f>SUM(Q76:S76)</f>
        <v/>
      </c>
      <c r="U76" s="83" t="n">
        <v>0</v>
      </c>
      <c r="V76" s="83" t="n">
        <v>0</v>
      </c>
      <c r="W76" s="83" t="n">
        <v>0</v>
      </c>
      <c r="X76" s="83" t="n">
        <v>0</v>
      </c>
      <c r="Y76" s="83">
        <f>SUM(U76:X76)</f>
        <v/>
      </c>
      <c r="Z76" s="83" t="n">
        <v>0</v>
      </c>
      <c r="AA76" s="83" t="n">
        <v>0</v>
      </c>
      <c r="AB76" s="81">
        <f>SUM(Z76:AA76)</f>
        <v/>
      </c>
      <c r="AC76" s="79" t="n">
        <v>1.25</v>
      </c>
      <c r="AD76" s="83" t="n">
        <v>0.2</v>
      </c>
      <c r="AE76" s="83" t="n">
        <v>2.94</v>
      </c>
      <c r="AF76" s="81">
        <f>SUM(AC76:AE76)</f>
        <v/>
      </c>
      <c r="AG76" s="79" t="n">
        <v>0</v>
      </c>
      <c r="AH76" s="83" t="n">
        <v>0</v>
      </c>
      <c r="AI76" s="81">
        <f>SUM(AG76:AH76)</f>
        <v/>
      </c>
      <c r="AJ76" s="82">
        <f>SUM(C76:J76)+P76+T76+Y76+AB76+AF76+AI76</f>
        <v/>
      </c>
    </row>
    <row r="77">
      <c r="A77" s="38" t="inlineStr">
        <is>
          <t>8C</t>
        </is>
      </c>
      <c r="B77" s="39" t="inlineStr">
        <is>
          <t>[Person_23]</t>
        </is>
      </c>
      <c r="C77" s="78" t="n">
        <v>23.5</v>
      </c>
      <c r="D77" s="79" t="n">
        <v>1</v>
      </c>
      <c r="E77" s="83" t="n">
        <v>0</v>
      </c>
      <c r="F77" s="83" t="n">
        <v>0</v>
      </c>
      <c r="G77" s="83" t="n">
        <v>0.25</v>
      </c>
      <c r="H77" s="83" t="n">
        <v>0</v>
      </c>
      <c r="I77" s="83" t="n">
        <v>1</v>
      </c>
      <c r="J77" s="83" t="n">
        <v>2</v>
      </c>
      <c r="K77" s="83" t="n">
        <v>1</v>
      </c>
      <c r="L77" s="83" t="n">
        <v>0</v>
      </c>
      <c r="M77" s="83" t="n">
        <v>0</v>
      </c>
      <c r="N77" s="83" t="n">
        <v>0</v>
      </c>
      <c r="O77" s="83" t="n">
        <v>0</v>
      </c>
      <c r="P77" s="83">
        <f>SUM(K77:O77)</f>
        <v/>
      </c>
      <c r="Q77" s="83" t="n">
        <v>0</v>
      </c>
      <c r="R77" s="83" t="n">
        <v>0</v>
      </c>
      <c r="S77" s="83" t="n">
        <v>1.4</v>
      </c>
      <c r="T77" s="83">
        <f>SUM(Q77:S77)</f>
        <v/>
      </c>
      <c r="U77" s="83" t="n">
        <v>0</v>
      </c>
      <c r="V77" s="83" t="n">
        <v>0</v>
      </c>
      <c r="W77" s="83" t="n">
        <v>0</v>
      </c>
      <c r="X77" s="83" t="n">
        <v>0</v>
      </c>
      <c r="Y77" s="83">
        <f>SUM(U77:X77)</f>
        <v/>
      </c>
      <c r="Z77" s="83" t="n">
        <v>0</v>
      </c>
      <c r="AA77" s="83" t="n">
        <v>0</v>
      </c>
      <c r="AB77" s="81">
        <f>SUM(Z77:AA77)</f>
        <v/>
      </c>
      <c r="AC77" s="79" t="n">
        <v>0</v>
      </c>
      <c r="AD77" s="83" t="n">
        <v>0</v>
      </c>
      <c r="AE77" s="83" t="n">
        <v>0</v>
      </c>
      <c r="AF77" s="81">
        <f>SUM(AC77:AE77)</f>
        <v/>
      </c>
      <c r="AG77" s="79" t="n">
        <v>0</v>
      </c>
      <c r="AH77" s="83" t="n">
        <v>0</v>
      </c>
      <c r="AI77" s="81">
        <f>SUM(AG77:AH77)</f>
        <v/>
      </c>
      <c r="AJ77" s="82">
        <f>SUM(C77:J77)+P77+T77+Y77+AB77+AF77+AI77</f>
        <v/>
      </c>
    </row>
    <row r="78">
      <c r="A78" s="38" t="inlineStr">
        <is>
          <t>9B</t>
        </is>
      </c>
      <c r="B78" s="39" t="inlineStr">
        <is>
          <t>Navigator [Person_24]</t>
        </is>
      </c>
      <c r="C78" s="78" t="n">
        <v>11.22</v>
      </c>
      <c r="D78" s="79" t="n">
        <v>2.85</v>
      </c>
      <c r="E78" s="83" t="n">
        <v>0</v>
      </c>
      <c r="F78" s="83" t="n">
        <v>0</v>
      </c>
      <c r="G78" s="83" t="n">
        <v>0</v>
      </c>
      <c r="H78" s="83" t="n">
        <v>1</v>
      </c>
      <c r="I78" s="83" t="n">
        <v>0</v>
      </c>
      <c r="J78" s="83" t="n">
        <v>2.65</v>
      </c>
      <c r="K78" s="83" t="n">
        <v>0</v>
      </c>
      <c r="L78" s="83" t="n">
        <v>0</v>
      </c>
      <c r="M78" s="83" t="n">
        <v>0</v>
      </c>
      <c r="N78" s="83" t="n">
        <v>0</v>
      </c>
      <c r="O78" s="83" t="n">
        <v>0</v>
      </c>
      <c r="P78" s="83">
        <f>SUM(K78:O78)</f>
        <v/>
      </c>
      <c r="Q78" s="83" t="n">
        <v>0</v>
      </c>
      <c r="R78" s="83" t="n">
        <v>0</v>
      </c>
      <c r="S78" s="83" t="n">
        <v>1.5</v>
      </c>
      <c r="T78" s="83">
        <f>SUM(Q78:S78)</f>
        <v/>
      </c>
      <c r="U78" s="83" t="n">
        <v>0</v>
      </c>
      <c r="V78" s="83" t="n">
        <v>0</v>
      </c>
      <c r="W78" s="83" t="n">
        <v>0</v>
      </c>
      <c r="X78" s="83" t="n">
        <v>0</v>
      </c>
      <c r="Y78" s="83">
        <f>SUM(U78:X78)</f>
        <v/>
      </c>
      <c r="Z78" s="83" t="n">
        <v>0</v>
      </c>
      <c r="AA78" s="83" t="n">
        <v>0</v>
      </c>
      <c r="AB78" s="81">
        <f>SUM(Z78:AA78)</f>
        <v/>
      </c>
      <c r="AC78" s="79" t="n">
        <v>0</v>
      </c>
      <c r="AD78" s="83" t="n">
        <v>0</v>
      </c>
      <c r="AE78" s="83" t="n">
        <v>0</v>
      </c>
      <c r="AF78" s="81">
        <f>SUM(AC78:AE78)</f>
        <v/>
      </c>
      <c r="AG78" s="79" t="n">
        <v>0</v>
      </c>
      <c r="AH78" s="83" t="n">
        <v>0</v>
      </c>
      <c r="AI78" s="81">
        <f>SUM(AG78:AH78)</f>
        <v/>
      </c>
      <c r="AJ78" s="82">
        <f>SUM(C78:J78)+P78+T78+Y78+AB78+AF78+AI78</f>
        <v/>
      </c>
    </row>
    <row r="79">
      <c r="A79" s="38" t="inlineStr">
        <is>
          <t>6D</t>
        </is>
      </c>
      <c r="B79" s="39" t="inlineStr">
        <is>
          <t>[Person_25]</t>
        </is>
      </c>
      <c r="C79" s="78" t="n">
        <v>8</v>
      </c>
      <c r="D79" s="79" t="n">
        <v>0</v>
      </c>
      <c r="E79" s="83" t="n">
        <v>0</v>
      </c>
      <c r="F79" s="83" t="n">
        <v>0</v>
      </c>
      <c r="G79" s="83" t="n">
        <v>2.05</v>
      </c>
      <c r="H79" s="83" t="n">
        <v>0</v>
      </c>
      <c r="I79" s="83" t="n">
        <v>0</v>
      </c>
      <c r="J79" s="83" t="n">
        <v>3</v>
      </c>
      <c r="K79" s="83" t="n">
        <v>0</v>
      </c>
      <c r="L79" s="83" t="n">
        <v>0</v>
      </c>
      <c r="M79" s="83" t="n">
        <v>1</v>
      </c>
      <c r="N79" s="83" t="n">
        <v>0</v>
      </c>
      <c r="O79" s="83" t="n">
        <v>1</v>
      </c>
      <c r="P79" s="83">
        <f>SUM(K79:O79)</f>
        <v/>
      </c>
      <c r="Q79" s="83" t="n">
        <v>0</v>
      </c>
      <c r="R79" s="83" t="n">
        <v>0</v>
      </c>
      <c r="S79" s="83" t="n">
        <v>0</v>
      </c>
      <c r="T79" s="83">
        <f>SUM(Q79:S79)</f>
        <v/>
      </c>
      <c r="U79" s="83" t="n">
        <v>0</v>
      </c>
      <c r="V79" s="83" t="n">
        <v>0</v>
      </c>
      <c r="W79" s="83" t="n">
        <v>0</v>
      </c>
      <c r="X79" s="83" t="n">
        <v>0</v>
      </c>
      <c r="Y79" s="83">
        <f>SUM(U79:X79)</f>
        <v/>
      </c>
      <c r="Z79" s="83" t="n">
        <v>0</v>
      </c>
      <c r="AA79" s="83" t="n">
        <v>0</v>
      </c>
      <c r="AB79" s="81">
        <f>SUM(Z79:AA79)</f>
        <v/>
      </c>
      <c r="AC79" s="79" t="n">
        <v>0</v>
      </c>
      <c r="AD79" s="83" t="n">
        <v>0</v>
      </c>
      <c r="AE79" s="83" t="n">
        <v>0</v>
      </c>
      <c r="AF79" s="81">
        <f>SUM(AC79:AE79)</f>
        <v/>
      </c>
      <c r="AG79" s="79" t="n">
        <v>0</v>
      </c>
      <c r="AH79" s="83" t="n">
        <v>0</v>
      </c>
      <c r="AI79" s="81">
        <f>SUM(AG79:AH79)</f>
        <v/>
      </c>
      <c r="AJ79" s="82">
        <f>SUM(C79:J79)+P79+T79+Y79+AB79+AF79+AI79</f>
        <v/>
      </c>
    </row>
    <row r="80">
      <c r="A80" s="38" t="inlineStr">
        <is>
          <t>A6</t>
        </is>
      </c>
      <c r="B80" s="39" t="inlineStr">
        <is>
          <t>[Person_26]</t>
        </is>
      </c>
      <c r="C80" s="78" t="n">
        <v>7.6</v>
      </c>
      <c r="D80" s="79" t="n">
        <v>0</v>
      </c>
      <c r="E80" s="83" t="n">
        <v>0</v>
      </c>
      <c r="F80" s="83" t="n">
        <v>0</v>
      </c>
      <c r="G80" s="83" t="n">
        <v>0.47</v>
      </c>
      <c r="H80" s="83" t="n">
        <v>0</v>
      </c>
      <c r="I80" s="83" t="n">
        <v>0</v>
      </c>
      <c r="J80" s="83" t="n">
        <v>3.08</v>
      </c>
      <c r="K80" s="83" t="n">
        <v>0</v>
      </c>
      <c r="L80" s="83" t="n">
        <v>0</v>
      </c>
      <c r="M80" s="83" t="n">
        <v>0</v>
      </c>
      <c r="N80" s="83" t="n">
        <v>0</v>
      </c>
      <c r="O80" s="83" t="n">
        <v>0</v>
      </c>
      <c r="P80" s="83">
        <f>SUM(K80:O80)</f>
        <v/>
      </c>
      <c r="Q80" s="83" t="n">
        <v>0</v>
      </c>
      <c r="R80" s="83" t="n">
        <v>0</v>
      </c>
      <c r="S80" s="83" t="n">
        <v>0.82</v>
      </c>
      <c r="T80" s="83">
        <f>SUM(Q80:S80)</f>
        <v/>
      </c>
      <c r="U80" s="83" t="n">
        <v>0</v>
      </c>
      <c r="V80" s="83" t="n">
        <v>0</v>
      </c>
      <c r="W80" s="83" t="n">
        <v>0</v>
      </c>
      <c r="X80" s="83" t="n">
        <v>0</v>
      </c>
      <c r="Y80" s="83">
        <f>SUM(U80:X80)</f>
        <v/>
      </c>
      <c r="Z80" s="83" t="n">
        <v>0</v>
      </c>
      <c r="AA80" s="83" t="n">
        <v>1.22</v>
      </c>
      <c r="AB80" s="81">
        <f>SUM(Z80:AA80)</f>
        <v/>
      </c>
      <c r="AC80" s="79" t="n">
        <v>1</v>
      </c>
      <c r="AD80" s="83" t="n">
        <v>0</v>
      </c>
      <c r="AE80" s="83" t="n">
        <v>0.9</v>
      </c>
      <c r="AF80" s="81">
        <f>SUM(AC80:AE80)</f>
        <v/>
      </c>
      <c r="AG80" s="79" t="n">
        <v>0</v>
      </c>
      <c r="AH80" s="83" t="n">
        <v>0</v>
      </c>
      <c r="AI80" s="81">
        <f>SUM(AG80:AH80)</f>
        <v/>
      </c>
      <c r="AJ80" s="82">
        <f>SUM(C80:J80)+P80+T80+Y80+AB80+AF80+AI80</f>
        <v/>
      </c>
    </row>
    <row r="81">
      <c r="A81" s="38" t="inlineStr">
        <is>
          <t>5B</t>
        </is>
      </c>
      <c r="B81" s="39" t="inlineStr">
        <is>
          <t>North Star Acad</t>
        </is>
      </c>
      <c r="C81" s="78" t="n">
        <v>13.66</v>
      </c>
      <c r="D81" s="79" t="n">
        <v>0</v>
      </c>
      <c r="E81" s="83" t="n">
        <v>0</v>
      </c>
      <c r="F81" s="83" t="n">
        <v>0</v>
      </c>
      <c r="G81" s="83" t="n">
        <v>0</v>
      </c>
      <c r="H81" s="83" t="n">
        <v>0</v>
      </c>
      <c r="I81" s="83" t="n">
        <v>0</v>
      </c>
      <c r="J81" s="83" t="n">
        <v>2.25</v>
      </c>
      <c r="K81" s="83" t="n">
        <v>0</v>
      </c>
      <c r="L81" s="83" t="n">
        <v>0</v>
      </c>
      <c r="M81" s="83" t="n">
        <v>0</v>
      </c>
      <c r="N81" s="83" t="n">
        <v>0</v>
      </c>
      <c r="O81" s="83" t="n">
        <v>0</v>
      </c>
      <c r="P81" s="83">
        <f>SUM(K81:O81)</f>
        <v/>
      </c>
      <c r="Q81" s="83" t="n">
        <v>0</v>
      </c>
      <c r="R81" s="83" t="n">
        <v>1.08</v>
      </c>
      <c r="S81" s="83" t="n">
        <v>0.68</v>
      </c>
      <c r="T81" s="83">
        <f>SUM(Q81:S81)</f>
        <v/>
      </c>
      <c r="U81" s="83" t="n">
        <v>0</v>
      </c>
      <c r="V81" s="83" t="n">
        <v>0</v>
      </c>
      <c r="W81" s="83" t="n">
        <v>0</v>
      </c>
      <c r="X81" s="83" t="n">
        <v>0</v>
      </c>
      <c r="Y81" s="83">
        <f>SUM(U81:X81)</f>
        <v/>
      </c>
      <c r="Z81" s="83" t="n">
        <v>0</v>
      </c>
      <c r="AA81" s="83" t="n">
        <v>0</v>
      </c>
      <c r="AB81" s="81">
        <f>SUM(Z81:AA81)</f>
        <v/>
      </c>
      <c r="AC81" s="79" t="n">
        <v>0.83</v>
      </c>
      <c r="AD81" s="83" t="n">
        <v>0</v>
      </c>
      <c r="AE81" s="83" t="n">
        <v>0.63</v>
      </c>
      <c r="AF81" s="81">
        <f>SUM(AC81:AE81)</f>
        <v/>
      </c>
      <c r="AG81" s="79" t="n">
        <v>0</v>
      </c>
      <c r="AH81" s="83" t="n">
        <v>0</v>
      </c>
      <c r="AI81" s="81">
        <f>SUM(AG81:AH81)</f>
        <v/>
      </c>
      <c r="AJ81" s="82">
        <f>SUM(C81:J81)+P81+T81+Y81+AB81+AF81+AI81</f>
        <v/>
      </c>
    </row>
    <row r="82">
      <c r="A82" s="38" t="inlineStr">
        <is>
          <t>A1</t>
        </is>
      </c>
      <c r="B82" s="39" t="inlineStr">
        <is>
          <t>NUAMES</t>
        </is>
      </c>
      <c r="C82" s="78" t="n">
        <v>1</v>
      </c>
      <c r="D82" s="79" t="n">
        <v>0</v>
      </c>
      <c r="E82" s="83" t="n">
        <v>0</v>
      </c>
      <c r="F82" s="83" t="n">
        <v>0</v>
      </c>
      <c r="G82" s="83" t="n">
        <v>0</v>
      </c>
      <c r="H82" s="83" t="n">
        <v>0</v>
      </c>
      <c r="I82" s="83" t="n">
        <v>1</v>
      </c>
      <c r="J82" s="83" t="n">
        <v>0</v>
      </c>
      <c r="K82" s="83" t="n">
        <v>0</v>
      </c>
      <c r="L82" s="83" t="n">
        <v>0</v>
      </c>
      <c r="M82" s="83" t="n">
        <v>0</v>
      </c>
      <c r="N82" s="83" t="n">
        <v>0</v>
      </c>
      <c r="O82" s="83" t="n">
        <v>0</v>
      </c>
      <c r="P82" s="83">
        <f>SUM(K82:O82)</f>
        <v/>
      </c>
      <c r="Q82" s="83" t="n">
        <v>0</v>
      </c>
      <c r="R82" s="83" t="n">
        <v>0</v>
      </c>
      <c r="S82" s="83" t="n">
        <v>0.25</v>
      </c>
      <c r="T82" s="83">
        <f>SUM(Q82:S82)</f>
        <v/>
      </c>
      <c r="U82" s="83" t="n">
        <v>0</v>
      </c>
      <c r="V82" s="83" t="n">
        <v>0</v>
      </c>
      <c r="W82" s="83" t="n">
        <v>2.7</v>
      </c>
      <c r="X82" s="83" t="n">
        <v>0</v>
      </c>
      <c r="Y82" s="83">
        <f>SUM(U82:X82)</f>
        <v/>
      </c>
      <c r="Z82" s="83" t="n">
        <v>0</v>
      </c>
      <c r="AA82" s="83" t="n">
        <v>0</v>
      </c>
      <c r="AB82" s="81">
        <f>SUM(Z82:AA82)</f>
        <v/>
      </c>
      <c r="AC82" s="79" t="n">
        <v>0</v>
      </c>
      <c r="AD82" s="83" t="n">
        <v>0</v>
      </c>
      <c r="AE82" s="83" t="n">
        <v>0</v>
      </c>
      <c r="AF82" s="81">
        <f>SUM(AC82:AE82)</f>
        <v/>
      </c>
      <c r="AG82" s="79" t="n">
        <v>0</v>
      </c>
      <c r="AH82" s="83" t="n">
        <v>0</v>
      </c>
      <c r="AI82" s="81">
        <f>SUM(AG82:AH82)</f>
        <v/>
      </c>
      <c r="AJ82" s="82">
        <f>SUM(C82:J82)+P82+T82+Y82+AB82+AF82+AI82</f>
        <v/>
      </c>
    </row>
    <row r="83">
      <c r="A83" s="38" t="inlineStr">
        <is>
          <t>1C</t>
        </is>
      </c>
      <c r="B83" s="39" t="inlineStr">
        <is>
          <t>Odyssey</t>
        </is>
      </c>
      <c r="C83" s="78" t="n">
        <v>13.17</v>
      </c>
      <c r="D83" s="79" t="n">
        <v>0.48</v>
      </c>
      <c r="E83" s="83" t="n">
        <v>0</v>
      </c>
      <c r="F83" s="83" t="n">
        <v>0</v>
      </c>
      <c r="G83" s="83" t="n">
        <v>0.5</v>
      </c>
      <c r="H83" s="83" t="n">
        <v>0</v>
      </c>
      <c r="I83" s="83" t="n">
        <v>0</v>
      </c>
      <c r="J83" s="83" t="n">
        <v>2.13</v>
      </c>
      <c r="K83" s="83" t="n">
        <v>1</v>
      </c>
      <c r="L83" s="83" t="n">
        <v>0</v>
      </c>
      <c r="M83" s="83" t="n">
        <v>0</v>
      </c>
      <c r="N83" s="83" t="n">
        <v>0</v>
      </c>
      <c r="O83" s="83" t="n">
        <v>0</v>
      </c>
      <c r="P83" s="83">
        <f>SUM(K83:O83)</f>
        <v/>
      </c>
      <c r="Q83" s="83" t="n">
        <v>0</v>
      </c>
      <c r="R83" s="83" t="n">
        <v>0</v>
      </c>
      <c r="S83" s="83" t="n">
        <v>1.64</v>
      </c>
      <c r="T83" s="83">
        <f>SUM(Q83:S83)</f>
        <v/>
      </c>
      <c r="U83" s="83" t="n">
        <v>0</v>
      </c>
      <c r="V83" s="83" t="n">
        <v>0</v>
      </c>
      <c r="W83" s="83" t="n">
        <v>0</v>
      </c>
      <c r="X83" s="83" t="n">
        <v>0</v>
      </c>
      <c r="Y83" s="83">
        <f>SUM(U83:X83)</f>
        <v/>
      </c>
      <c r="Z83" s="83" t="n">
        <v>0</v>
      </c>
      <c r="AA83" s="83" t="n">
        <v>0</v>
      </c>
      <c r="AB83" s="81">
        <f>SUM(Z83:AA83)</f>
        <v/>
      </c>
      <c r="AC83" s="79" t="n">
        <v>0</v>
      </c>
      <c r="AD83" s="83" t="n">
        <v>0</v>
      </c>
      <c r="AE83" s="83" t="n">
        <v>0</v>
      </c>
      <c r="AF83" s="81">
        <f>SUM(AC83:AE83)</f>
        <v/>
      </c>
      <c r="AG83" s="79" t="n">
        <v>0</v>
      </c>
      <c r="AH83" s="83" t="n">
        <v>0</v>
      </c>
      <c r="AI83" s="81">
        <f>SUM(AG83:AH83)</f>
        <v/>
      </c>
      <c r="AJ83" s="82">
        <f>SUM(C83:J83)+P83+T83+Y83+AB83+AF83+AI83</f>
        <v/>
      </c>
    </row>
    <row r="84">
      <c r="A84" s="38" t="n">
        <v>68</v>
      </c>
      <c r="B84" s="39" t="inlineStr">
        <is>
          <t>Ogden Prep</t>
        </is>
      </c>
      <c r="C84" s="78" t="n">
        <v>9.369999999999999</v>
      </c>
      <c r="D84" s="79" t="n">
        <v>0</v>
      </c>
      <c r="E84" s="83" t="n">
        <v>0</v>
      </c>
      <c r="F84" s="83" t="n">
        <v>0</v>
      </c>
      <c r="G84" s="83" t="n">
        <v>1.08</v>
      </c>
      <c r="H84" s="83" t="n">
        <v>0</v>
      </c>
      <c r="I84" s="83" t="n">
        <v>0</v>
      </c>
      <c r="J84" s="83" t="n">
        <v>2.91</v>
      </c>
      <c r="K84" s="83" t="n">
        <v>0</v>
      </c>
      <c r="L84" s="83" t="n">
        <v>0</v>
      </c>
      <c r="M84" s="83" t="n">
        <v>0</v>
      </c>
      <c r="N84" s="83" t="n">
        <v>0</v>
      </c>
      <c r="O84" s="83" t="n">
        <v>0</v>
      </c>
      <c r="P84" s="83">
        <f>SUM(K84:O84)</f>
        <v/>
      </c>
      <c r="Q84" s="83" t="n">
        <v>0</v>
      </c>
      <c r="R84" s="83" t="n">
        <v>0</v>
      </c>
      <c r="S84" s="83" t="n">
        <v>0</v>
      </c>
      <c r="T84" s="83">
        <f>SUM(Q84:S84)</f>
        <v/>
      </c>
      <c r="U84" s="83" t="n">
        <v>0</v>
      </c>
      <c r="V84" s="83" t="n">
        <v>0</v>
      </c>
      <c r="W84" s="83" t="n">
        <v>0</v>
      </c>
      <c r="X84" s="83" t="n">
        <v>0</v>
      </c>
      <c r="Y84" s="83">
        <f>SUM(U84:X84)</f>
        <v/>
      </c>
      <c r="Z84" s="83" t="n">
        <v>0</v>
      </c>
      <c r="AA84" s="83" t="n">
        <v>0</v>
      </c>
      <c r="AB84" s="81">
        <f>SUM(Z84:AA84)</f>
        <v/>
      </c>
      <c r="AC84" s="79" t="n">
        <v>1</v>
      </c>
      <c r="AD84" s="83" t="n">
        <v>0</v>
      </c>
      <c r="AE84" s="83" t="n">
        <v>1.73</v>
      </c>
      <c r="AF84" s="81">
        <f>SUM(AC84:AE84)</f>
        <v/>
      </c>
      <c r="AG84" s="79" t="n">
        <v>0</v>
      </c>
      <c r="AH84" s="83" t="n">
        <v>0</v>
      </c>
      <c r="AI84" s="81">
        <f>SUM(AG84:AH84)</f>
        <v/>
      </c>
      <c r="AJ84" s="82">
        <f>SUM(C84:J84)+P84+T84+Y84+AB84+AF84+AI84</f>
        <v/>
      </c>
    </row>
    <row r="85">
      <c r="A85" s="38" t="inlineStr">
        <is>
          <t>8D</t>
        </is>
      </c>
      <c r="B85" s="39" t="inlineStr">
        <is>
          <t>Open Classroom</t>
        </is>
      </c>
      <c r="C85" s="78" t="n">
        <v>0.82</v>
      </c>
      <c r="D85" s="79" t="n">
        <v>0</v>
      </c>
      <c r="E85" s="83" t="n">
        <v>0</v>
      </c>
      <c r="F85" s="83" t="n">
        <v>0</v>
      </c>
      <c r="G85" s="83" t="n">
        <v>0</v>
      </c>
      <c r="H85" s="83" t="n">
        <v>0</v>
      </c>
      <c r="I85" s="83" t="n">
        <v>0</v>
      </c>
      <c r="J85" s="83" t="n">
        <v>4.73</v>
      </c>
      <c r="K85" s="83" t="n">
        <v>0</v>
      </c>
      <c r="L85" s="83" t="n">
        <v>0</v>
      </c>
      <c r="M85" s="83" t="n">
        <v>0</v>
      </c>
      <c r="N85" s="83" t="n">
        <v>0</v>
      </c>
      <c r="O85" s="83" t="n">
        <v>0</v>
      </c>
      <c r="P85" s="83">
        <f>SUM(K85:O85)</f>
        <v/>
      </c>
      <c r="Q85" s="83" t="n">
        <v>0</v>
      </c>
      <c r="R85" s="83" t="n">
        <v>0</v>
      </c>
      <c r="S85" s="83" t="n">
        <v>1.78</v>
      </c>
      <c r="T85" s="83">
        <f>SUM(Q85:S85)</f>
        <v/>
      </c>
      <c r="U85" s="83" t="n">
        <v>0</v>
      </c>
      <c r="V85" s="83" t="n">
        <v>0</v>
      </c>
      <c r="W85" s="83" t="n">
        <v>0</v>
      </c>
      <c r="X85" s="83" t="n">
        <v>0</v>
      </c>
      <c r="Y85" s="83">
        <f>SUM(U85:X85)</f>
        <v/>
      </c>
      <c r="Z85" s="83" t="n">
        <v>0</v>
      </c>
      <c r="AA85" s="83" t="n">
        <v>0</v>
      </c>
      <c r="AB85" s="81">
        <f>SUM(Z85:AA85)</f>
        <v/>
      </c>
      <c r="AC85" s="79" t="n">
        <v>0</v>
      </c>
      <c r="AD85" s="83" t="n">
        <v>0</v>
      </c>
      <c r="AE85" s="83" t="n">
        <v>1.45</v>
      </c>
      <c r="AF85" s="81">
        <f>SUM(AC85:AE85)</f>
        <v/>
      </c>
      <c r="AG85" s="79" t="n">
        <v>0</v>
      </c>
      <c r="AH85" s="83" t="n">
        <v>0</v>
      </c>
      <c r="AI85" s="81">
        <f>SUM(AG85:AH85)</f>
        <v/>
      </c>
      <c r="AJ85" s="82">
        <f>SUM(C85:J85)+P85+T85+Y85+AB85+AF85+AI85</f>
        <v/>
      </c>
    </row>
    <row r="86">
      <c r="A86" s="38" t="inlineStr">
        <is>
          <t>9C</t>
        </is>
      </c>
      <c r="B86" s="39" t="inlineStr">
        <is>
          <t>Paradigm High School</t>
        </is>
      </c>
      <c r="C86" s="78" t="n">
        <v>2</v>
      </c>
      <c r="D86" s="79" t="n">
        <v>0</v>
      </c>
      <c r="E86" s="83" t="n">
        <v>0</v>
      </c>
      <c r="F86" s="83" t="n">
        <v>0</v>
      </c>
      <c r="G86" s="83" t="n">
        <v>0</v>
      </c>
      <c r="H86" s="83" t="n">
        <v>1</v>
      </c>
      <c r="I86" s="83" t="n">
        <v>0.83</v>
      </c>
      <c r="J86" s="83" t="n">
        <v>0.83</v>
      </c>
      <c r="K86" s="83" t="n">
        <v>0.34</v>
      </c>
      <c r="L86" s="83" t="n">
        <v>0</v>
      </c>
      <c r="M86" s="83" t="n">
        <v>0</v>
      </c>
      <c r="N86" s="83" t="n">
        <v>0</v>
      </c>
      <c r="O86" s="83" t="n">
        <v>0</v>
      </c>
      <c r="P86" s="83">
        <f>SUM(K86:O86)</f>
        <v/>
      </c>
      <c r="Q86" s="83" t="n">
        <v>0</v>
      </c>
      <c r="R86" s="83" t="n">
        <v>0</v>
      </c>
      <c r="S86" s="83" t="n">
        <v>1</v>
      </c>
      <c r="T86" s="83">
        <f>SUM(Q86:S86)</f>
        <v/>
      </c>
      <c r="U86" s="83" t="n">
        <v>0</v>
      </c>
      <c r="V86" s="83" t="n">
        <v>0</v>
      </c>
      <c r="W86" s="83" t="n">
        <v>1</v>
      </c>
      <c r="X86" s="83" t="n">
        <v>0</v>
      </c>
      <c r="Y86" s="83">
        <f>SUM(U86:X86)</f>
        <v/>
      </c>
      <c r="Z86" s="83" t="n">
        <v>0</v>
      </c>
      <c r="AA86" s="83" t="n">
        <v>0</v>
      </c>
      <c r="AB86" s="81">
        <f>SUM(Z86:AA86)</f>
        <v/>
      </c>
      <c r="AC86" s="79" t="n">
        <v>0</v>
      </c>
      <c r="AD86" s="83" t="n">
        <v>0</v>
      </c>
      <c r="AE86" s="83" t="n">
        <v>0</v>
      </c>
      <c r="AF86" s="81">
        <f>SUM(AC86:AE86)</f>
        <v/>
      </c>
      <c r="AG86" s="79" t="n">
        <v>0</v>
      </c>
      <c r="AH86" s="83" t="n">
        <v>0</v>
      </c>
      <c r="AI86" s="81">
        <f>SUM(AG86:AH86)</f>
        <v/>
      </c>
      <c r="AJ86" s="82">
        <f>SUM(C86:J86)+P86+T86+Y86+AB86+AF86+AI86</f>
        <v/>
      </c>
    </row>
    <row r="87">
      <c r="A87" s="38" t="n">
        <v>86</v>
      </c>
      <c r="B87" s="39" t="inlineStr">
        <is>
          <t>Pinnacle Canyon</t>
        </is>
      </c>
      <c r="C87" s="78" t="n">
        <v>26.61</v>
      </c>
      <c r="D87" s="79" t="n">
        <v>0</v>
      </c>
      <c r="E87" s="83" t="n">
        <v>1</v>
      </c>
      <c r="F87" s="83" t="n">
        <v>0</v>
      </c>
      <c r="G87" s="83" t="n">
        <v>0.8100000000000001</v>
      </c>
      <c r="H87" s="83" t="n">
        <v>0</v>
      </c>
      <c r="I87" s="83" t="n">
        <v>0</v>
      </c>
      <c r="J87" s="83" t="n">
        <v>1.16</v>
      </c>
      <c r="K87" s="83" t="n">
        <v>0.5</v>
      </c>
      <c r="L87" s="83" t="n">
        <v>0</v>
      </c>
      <c r="M87" s="83" t="n">
        <v>0</v>
      </c>
      <c r="N87" s="83" t="n">
        <v>0</v>
      </c>
      <c r="O87" s="83" t="n">
        <v>0</v>
      </c>
      <c r="P87" s="83">
        <f>SUM(K87:O87)</f>
        <v/>
      </c>
      <c r="Q87" s="83" t="n">
        <v>0</v>
      </c>
      <c r="R87" s="83" t="n">
        <v>0</v>
      </c>
      <c r="S87" s="83" t="n">
        <v>2.19</v>
      </c>
      <c r="T87" s="83">
        <f>SUM(Q87:S87)</f>
        <v/>
      </c>
      <c r="U87" s="83" t="n">
        <v>0</v>
      </c>
      <c r="V87" s="83" t="n">
        <v>0</v>
      </c>
      <c r="W87" s="83" t="n">
        <v>0</v>
      </c>
      <c r="X87" s="83" t="n">
        <v>0</v>
      </c>
      <c r="Y87" s="83">
        <f>SUM(U87:X87)</f>
        <v/>
      </c>
      <c r="Z87" s="83" t="n">
        <v>0.92</v>
      </c>
      <c r="AA87" s="83" t="n">
        <v>5.22</v>
      </c>
      <c r="AB87" s="81">
        <f>SUM(Z87:AA87)</f>
        <v/>
      </c>
      <c r="AC87" s="79" t="n">
        <v>0.25</v>
      </c>
      <c r="AD87" s="83" t="n">
        <v>0.41</v>
      </c>
      <c r="AE87" s="83" t="n">
        <v>1.46</v>
      </c>
      <c r="AF87" s="81">
        <f>SUM(AC87:AE87)</f>
        <v/>
      </c>
      <c r="AG87" s="79" t="n">
        <v>0</v>
      </c>
      <c r="AH87" s="83" t="n">
        <v>0</v>
      </c>
      <c r="AI87" s="81">
        <f>SUM(AG87:AH87)</f>
        <v/>
      </c>
      <c r="AJ87" s="82">
        <f>SUM(C87:J87)+P87+T87+Y87+AB87+AF87+AI87</f>
        <v/>
      </c>
    </row>
    <row r="88">
      <c r="A88" s="38" t="inlineStr">
        <is>
          <t>A2</t>
        </is>
      </c>
      <c r="B88" s="39" t="inlineStr">
        <is>
          <t>Ranches</t>
        </is>
      </c>
      <c r="C88" s="78" t="n">
        <v>14.63</v>
      </c>
      <c r="D88" s="79" t="n">
        <v>0</v>
      </c>
      <c r="E88" s="83" t="n">
        <v>0</v>
      </c>
      <c r="F88" s="83" t="n">
        <v>0</v>
      </c>
      <c r="G88" s="83" t="n">
        <v>1.88</v>
      </c>
      <c r="H88" s="83" t="n">
        <v>1</v>
      </c>
      <c r="I88" s="83" t="n">
        <v>0</v>
      </c>
      <c r="J88" s="83" t="n">
        <v>1</v>
      </c>
      <c r="K88" s="83" t="n">
        <v>1</v>
      </c>
      <c r="L88" s="83" t="n">
        <v>0</v>
      </c>
      <c r="M88" s="83" t="n">
        <v>0</v>
      </c>
      <c r="N88" s="83" t="n">
        <v>0</v>
      </c>
      <c r="O88" s="83" t="n">
        <v>0.08</v>
      </c>
      <c r="P88" s="83">
        <f>SUM(K88:O88)</f>
        <v/>
      </c>
      <c r="Q88" s="83" t="n">
        <v>0</v>
      </c>
      <c r="R88" s="83" t="n">
        <v>0</v>
      </c>
      <c r="S88" s="83" t="n">
        <v>0.88</v>
      </c>
      <c r="T88" s="83">
        <f>SUM(Q88:S88)</f>
        <v/>
      </c>
      <c r="U88" s="83" t="n">
        <v>0</v>
      </c>
      <c r="V88" s="83" t="n">
        <v>0</v>
      </c>
      <c r="W88" s="83" t="n">
        <v>0</v>
      </c>
      <c r="X88" s="83" t="n">
        <v>0</v>
      </c>
      <c r="Y88" s="83">
        <f>SUM(U88:X88)</f>
        <v/>
      </c>
      <c r="Z88" s="83" t="n">
        <v>0</v>
      </c>
      <c r="AA88" s="83" t="n">
        <v>0</v>
      </c>
      <c r="AB88" s="81">
        <f>SUM(Z88:AA88)</f>
        <v/>
      </c>
      <c r="AC88" s="79" t="n">
        <v>0</v>
      </c>
      <c r="AD88" s="83" t="n">
        <v>0</v>
      </c>
      <c r="AE88" s="83" t="n">
        <v>0</v>
      </c>
      <c r="AF88" s="81">
        <f>SUM(AC88:AE88)</f>
        <v/>
      </c>
      <c r="AG88" s="79" t="n">
        <v>0</v>
      </c>
      <c r="AH88" s="83" t="n">
        <v>0</v>
      </c>
      <c r="AI88" s="81">
        <f>SUM(AG88:AH88)</f>
        <v/>
      </c>
      <c r="AJ88" s="82">
        <f>SUM(C88:J88)+P88+T88+Y88+AB88+AF88+AI88</f>
        <v/>
      </c>
    </row>
    <row r="89">
      <c r="A89" s="38" t="inlineStr">
        <is>
          <t>7B</t>
        </is>
      </c>
      <c r="B89" s="39" t="inlineStr">
        <is>
          <t>[Person_15] Acad</t>
        </is>
      </c>
      <c r="C89" s="78" t="n">
        <v>18</v>
      </c>
      <c r="D89" s="79" t="n">
        <v>0</v>
      </c>
      <c r="E89" s="83" t="n">
        <v>2</v>
      </c>
      <c r="F89" s="83" t="n">
        <v>1</v>
      </c>
      <c r="G89" s="83" t="n">
        <v>1.25</v>
      </c>
      <c r="H89" s="83" t="n">
        <v>0</v>
      </c>
      <c r="I89" s="83" t="n">
        <v>0</v>
      </c>
      <c r="J89" s="83" t="n">
        <v>0</v>
      </c>
      <c r="K89" s="83" t="n">
        <v>0</v>
      </c>
      <c r="L89" s="83" t="n">
        <v>0</v>
      </c>
      <c r="M89" s="83" t="n">
        <v>0</v>
      </c>
      <c r="N89" s="83" t="n">
        <v>1</v>
      </c>
      <c r="O89" s="83" t="n">
        <v>0</v>
      </c>
      <c r="P89" s="83">
        <f>SUM(K89:O89)</f>
        <v/>
      </c>
      <c r="Q89" s="83" t="n">
        <v>0</v>
      </c>
      <c r="R89" s="83" t="n">
        <v>0</v>
      </c>
      <c r="S89" s="83" t="n">
        <v>1.5</v>
      </c>
      <c r="T89" s="83">
        <f>SUM(Q89:S89)</f>
        <v/>
      </c>
      <c r="U89" s="83" t="n">
        <v>0</v>
      </c>
      <c r="V89" s="83" t="n">
        <v>0</v>
      </c>
      <c r="W89" s="83" t="n">
        <v>0</v>
      </c>
      <c r="X89" s="83" t="n">
        <v>0</v>
      </c>
      <c r="Y89" s="83">
        <f>SUM(U89:X89)</f>
        <v/>
      </c>
      <c r="Z89" s="83" t="n">
        <v>0</v>
      </c>
      <c r="AA89" s="83" t="n">
        <v>0</v>
      </c>
      <c r="AB89" s="81">
        <f>SUM(Z89:AA89)</f>
        <v/>
      </c>
      <c r="AC89" s="79" t="n">
        <v>2</v>
      </c>
      <c r="AD89" s="83" t="n">
        <v>0</v>
      </c>
      <c r="AE89" s="83" t="n">
        <v>3</v>
      </c>
      <c r="AF89" s="81">
        <f>SUM(AC89:AE89)</f>
        <v/>
      </c>
      <c r="AG89" s="79" t="n">
        <v>0</v>
      </c>
      <c r="AH89" s="83" t="n">
        <v>0</v>
      </c>
      <c r="AI89" s="81">
        <f>SUM(AG89:AH89)</f>
        <v/>
      </c>
      <c r="AJ89" s="82">
        <f>SUM(C89:J89)+P89+T89+Y89+AB89+AF89+AI89</f>
        <v/>
      </c>
    </row>
    <row r="90">
      <c r="A90" s="38" t="inlineStr">
        <is>
          <t>1D</t>
        </is>
      </c>
      <c r="B90" s="39" t="inlineStr">
        <is>
          <t>Renaissance Acad</t>
        </is>
      </c>
      <c r="C90" s="78" t="n">
        <v>11.83</v>
      </c>
      <c r="D90" s="79" t="n">
        <v>0</v>
      </c>
      <c r="E90" s="83" t="n">
        <v>0</v>
      </c>
      <c r="F90" s="83" t="n">
        <v>0</v>
      </c>
      <c r="G90" s="83" t="n">
        <v>0</v>
      </c>
      <c r="H90" s="83" t="n">
        <v>0</v>
      </c>
      <c r="I90" s="83" t="n">
        <v>3.59</v>
      </c>
      <c r="J90" s="83" t="n">
        <v>0</v>
      </c>
      <c r="K90" s="83" t="n">
        <v>0</v>
      </c>
      <c r="L90" s="83" t="n">
        <v>0</v>
      </c>
      <c r="M90" s="83" t="n">
        <v>0</v>
      </c>
      <c r="N90" s="83" t="n">
        <v>0</v>
      </c>
      <c r="O90" s="83" t="n">
        <v>0</v>
      </c>
      <c r="P90" s="83">
        <f>SUM(K90:O90)</f>
        <v/>
      </c>
      <c r="Q90" s="83" t="n">
        <v>0</v>
      </c>
      <c r="R90" s="83" t="n">
        <v>0</v>
      </c>
      <c r="S90" s="83" t="n">
        <v>1.55</v>
      </c>
      <c r="T90" s="83">
        <f>SUM(Q90:S90)</f>
        <v/>
      </c>
      <c r="U90" s="83" t="n">
        <v>0</v>
      </c>
      <c r="V90" s="83" t="n">
        <v>0</v>
      </c>
      <c r="W90" s="83" t="n">
        <v>0</v>
      </c>
      <c r="X90" s="83" t="n">
        <v>0</v>
      </c>
      <c r="Y90" s="83">
        <f>SUM(U90:X90)</f>
        <v/>
      </c>
      <c r="Z90" s="83" t="n">
        <v>0</v>
      </c>
      <c r="AA90" s="83" t="n">
        <v>0</v>
      </c>
      <c r="AB90" s="81">
        <f>SUM(Z90:AA90)</f>
        <v/>
      </c>
      <c r="AC90" s="79" t="n">
        <v>0</v>
      </c>
      <c r="AD90" s="83" t="n">
        <v>0</v>
      </c>
      <c r="AE90" s="83" t="n">
        <v>0</v>
      </c>
      <c r="AF90" s="81">
        <f>SUM(AC90:AE90)</f>
        <v/>
      </c>
      <c r="AG90" s="79" t="n">
        <v>0</v>
      </c>
      <c r="AH90" s="83" t="n">
        <v>0</v>
      </c>
      <c r="AI90" s="81">
        <f>SUM(AG90:AH90)</f>
        <v/>
      </c>
      <c r="AJ90" s="82">
        <f>SUM(C90:J90)+P90+T90+Y90+AB90+AF90+AI90</f>
        <v/>
      </c>
    </row>
    <row r="91">
      <c r="A91" s="38" t="n">
        <v>97</v>
      </c>
      <c r="B91" s="39" t="inlineStr">
        <is>
          <t>Salt Lake Arts Acad</t>
        </is>
      </c>
      <c r="C91" s="78" t="n">
        <v>3.25</v>
      </c>
      <c r="D91" s="79" t="n">
        <v>0</v>
      </c>
      <c r="E91" s="83" t="n">
        <v>0</v>
      </c>
      <c r="F91" s="83" t="n">
        <v>0</v>
      </c>
      <c r="G91" s="83" t="n">
        <v>0</v>
      </c>
      <c r="H91" s="83" t="n">
        <v>1</v>
      </c>
      <c r="I91" s="83" t="n">
        <v>1</v>
      </c>
      <c r="J91" s="83" t="n">
        <v>0</v>
      </c>
      <c r="K91" s="83" t="n">
        <v>1</v>
      </c>
      <c r="L91" s="83" t="n">
        <v>0</v>
      </c>
      <c r="M91" s="83" t="n">
        <v>0</v>
      </c>
      <c r="N91" s="83" t="n">
        <v>0</v>
      </c>
      <c r="O91" s="83" t="n">
        <v>1</v>
      </c>
      <c r="P91" s="83">
        <f>SUM(K91:O91)</f>
        <v/>
      </c>
      <c r="Q91" s="83" t="n">
        <v>0</v>
      </c>
      <c r="R91" s="83" t="n">
        <v>0</v>
      </c>
      <c r="S91" s="83" t="n">
        <v>1</v>
      </c>
      <c r="T91" s="83">
        <f>SUM(Q91:S91)</f>
        <v/>
      </c>
      <c r="U91" s="83" t="n">
        <v>0</v>
      </c>
      <c r="V91" s="83" t="n">
        <v>0</v>
      </c>
      <c r="W91" s="83" t="n">
        <v>0</v>
      </c>
      <c r="X91" s="83" t="n">
        <v>0</v>
      </c>
      <c r="Y91" s="83">
        <f>SUM(U91:X91)</f>
        <v/>
      </c>
      <c r="Z91" s="83" t="n">
        <v>0</v>
      </c>
      <c r="AA91" s="83" t="n">
        <v>0</v>
      </c>
      <c r="AB91" s="81">
        <f>SUM(Z91:AA91)</f>
        <v/>
      </c>
      <c r="AC91" s="79" t="n">
        <v>0</v>
      </c>
      <c r="AD91" s="83" t="n">
        <v>0</v>
      </c>
      <c r="AE91" s="83" t="n">
        <v>0</v>
      </c>
      <c r="AF91" s="81">
        <f>SUM(AC91:AE91)</f>
        <v/>
      </c>
      <c r="AG91" s="79" t="n">
        <v>0</v>
      </c>
      <c r="AH91" s="83" t="n">
        <v>0</v>
      </c>
      <c r="AI91" s="81">
        <f>SUM(AG91:AH91)</f>
        <v/>
      </c>
      <c r="AJ91" s="82">
        <f>SUM(C91:J91)+P91+T91+Y91+AB91+AF91+AI91</f>
        <v/>
      </c>
    </row>
    <row r="92">
      <c r="A92" s="38" t="inlineStr">
        <is>
          <t>7D</t>
        </is>
      </c>
      <c r="B92" s="39" t="inlineStr">
        <is>
          <t>Salt Lake School for Perf. Arts</t>
        </is>
      </c>
      <c r="C92" s="78" t="n">
        <v>0</v>
      </c>
      <c r="D92" s="79" t="n">
        <v>0</v>
      </c>
      <c r="E92" s="83" t="n">
        <v>0</v>
      </c>
      <c r="F92" s="83" t="n">
        <v>0</v>
      </c>
      <c r="G92" s="83" t="n">
        <v>0</v>
      </c>
      <c r="H92" s="83" t="n">
        <v>0</v>
      </c>
      <c r="I92" s="83" t="n">
        <v>0</v>
      </c>
      <c r="J92" s="83" t="n">
        <v>1</v>
      </c>
      <c r="K92" s="83" t="n">
        <v>0</v>
      </c>
      <c r="L92" s="83" t="n">
        <v>0</v>
      </c>
      <c r="M92" s="83" t="n">
        <v>0.9399999999999999</v>
      </c>
      <c r="N92" s="83" t="n">
        <v>0</v>
      </c>
      <c r="O92" s="83" t="n">
        <v>0</v>
      </c>
      <c r="P92" s="83">
        <f>SUM(K92:O92)</f>
        <v/>
      </c>
      <c r="Q92" s="83" t="n">
        <v>0</v>
      </c>
      <c r="R92" s="83" t="n">
        <v>0</v>
      </c>
      <c r="S92" s="83" t="n">
        <v>0</v>
      </c>
      <c r="T92" s="83">
        <f>SUM(Q92:S92)</f>
        <v/>
      </c>
      <c r="U92" s="83" t="n">
        <v>0</v>
      </c>
      <c r="V92" s="83" t="n">
        <v>0</v>
      </c>
      <c r="W92" s="83" t="n">
        <v>0</v>
      </c>
      <c r="X92" s="83" t="n">
        <v>0</v>
      </c>
      <c r="Y92" s="83">
        <f>SUM(U92:X92)</f>
        <v/>
      </c>
      <c r="Z92" s="83" t="n">
        <v>0</v>
      </c>
      <c r="AA92" s="83" t="n">
        <v>0</v>
      </c>
      <c r="AB92" s="81">
        <f>SUM(Z92:AA92)</f>
        <v/>
      </c>
      <c r="AC92" s="79" t="n">
        <v>0</v>
      </c>
      <c r="AD92" s="83" t="n">
        <v>0</v>
      </c>
      <c r="AE92" s="83" t="n">
        <v>0</v>
      </c>
      <c r="AF92" s="81">
        <f>SUM(AC92:AE92)</f>
        <v/>
      </c>
      <c r="AG92" s="79" t="n">
        <v>0</v>
      </c>
      <c r="AH92" s="83" t="n">
        <v>0</v>
      </c>
      <c r="AI92" s="81">
        <f>SUM(AG92:AH92)</f>
        <v/>
      </c>
      <c r="AJ92" s="82">
        <f>SUM(C92:J92)+P92+T92+Y92+AB92+AF92+AI92</f>
        <v/>
      </c>
    </row>
    <row r="93">
      <c r="A93" s="38" t="n">
        <v>89</v>
      </c>
      <c r="B93" s="39" t="inlineStr">
        <is>
          <t>[Person_16]</t>
        </is>
      </c>
      <c r="C93" s="78" t="n">
        <v>0</v>
      </c>
      <c r="D93" s="79" t="n">
        <v>0</v>
      </c>
      <c r="E93" s="83" t="n">
        <v>0</v>
      </c>
      <c r="F93" s="83" t="n">
        <v>0</v>
      </c>
      <c r="G93" s="83" t="n">
        <v>0</v>
      </c>
      <c r="H93" s="83" t="n">
        <v>0</v>
      </c>
      <c r="I93" s="83" t="n">
        <v>0</v>
      </c>
      <c r="J93" s="83" t="n">
        <v>1</v>
      </c>
      <c r="K93" s="83" t="n">
        <v>0</v>
      </c>
      <c r="L93" s="83" t="n">
        <v>0</v>
      </c>
      <c r="M93" s="83" t="n">
        <v>0</v>
      </c>
      <c r="N93" s="83" t="n">
        <v>0</v>
      </c>
      <c r="O93" s="83" t="n">
        <v>0</v>
      </c>
      <c r="P93" s="83">
        <f>SUM(K93:O93)</f>
        <v/>
      </c>
      <c r="Q93" s="83" t="n">
        <v>0</v>
      </c>
      <c r="R93" s="83" t="n">
        <v>0</v>
      </c>
      <c r="S93" s="83" t="n">
        <v>0</v>
      </c>
      <c r="T93" s="83">
        <f>SUM(Q93:S93)</f>
        <v/>
      </c>
      <c r="U93" s="83" t="n">
        <v>0</v>
      </c>
      <c r="V93" s="83" t="n">
        <v>0</v>
      </c>
      <c r="W93" s="83" t="n">
        <v>0</v>
      </c>
      <c r="X93" s="83" t="n">
        <v>0</v>
      </c>
      <c r="Y93" s="83">
        <f>SUM(U93:X93)</f>
        <v/>
      </c>
      <c r="Z93" s="83" t="n">
        <v>0</v>
      </c>
      <c r="AA93" s="83" t="n">
        <v>0</v>
      </c>
      <c r="AB93" s="81">
        <f>SUM(Z93:AA93)</f>
        <v/>
      </c>
      <c r="AC93" s="79" t="n">
        <v>0</v>
      </c>
      <c r="AD93" s="83" t="n">
        <v>0</v>
      </c>
      <c r="AE93" s="83" t="n">
        <v>0</v>
      </c>
      <c r="AF93" s="81">
        <f>SUM(AC93:AE93)</f>
        <v/>
      </c>
      <c r="AG93" s="79" t="n">
        <v>0</v>
      </c>
      <c r="AH93" s="83" t="n">
        <v>0</v>
      </c>
      <c r="AI93" s="81">
        <f>SUM(AG93:AH93)</f>
        <v/>
      </c>
      <c r="AJ93" s="82">
        <f>SUM(C93:J93)+P93+T93+Y93+AB93+AF93+AI93</f>
        <v/>
      </c>
    </row>
    <row r="94">
      <c r="A94" s="38" t="inlineStr">
        <is>
          <t>3D</t>
        </is>
      </c>
      <c r="B94" s="39" t="inlineStr">
        <is>
          <t>Spectrum Acad</t>
        </is>
      </c>
      <c r="C94" s="78" t="n">
        <v>12.62</v>
      </c>
      <c r="D94" s="79" t="n">
        <v>0.05</v>
      </c>
      <c r="E94" s="83" t="n">
        <v>0</v>
      </c>
      <c r="F94" s="83" t="n">
        <v>0</v>
      </c>
      <c r="G94" s="83" t="n">
        <v>0.6899999999999999</v>
      </c>
      <c r="H94" s="83" t="n">
        <v>0</v>
      </c>
      <c r="I94" s="83" t="n">
        <v>0</v>
      </c>
      <c r="J94" s="83" t="n">
        <v>1</v>
      </c>
      <c r="K94" s="83" t="n">
        <v>1</v>
      </c>
      <c r="L94" s="83" t="n">
        <v>0</v>
      </c>
      <c r="M94" s="83" t="n">
        <v>0</v>
      </c>
      <c r="N94" s="83" t="n">
        <v>1</v>
      </c>
      <c r="O94" s="83" t="n">
        <v>0.1</v>
      </c>
      <c r="P94" s="83">
        <f>SUM(K94:O94)</f>
        <v/>
      </c>
      <c r="Q94" s="83" t="n">
        <v>0</v>
      </c>
      <c r="R94" s="83" t="n">
        <v>0</v>
      </c>
      <c r="S94" s="83" t="n">
        <v>0.21</v>
      </c>
      <c r="T94" s="83">
        <f>SUM(Q94:S94)</f>
        <v/>
      </c>
      <c r="U94" s="83" t="n">
        <v>0</v>
      </c>
      <c r="V94" s="83" t="n">
        <v>0</v>
      </c>
      <c r="W94" s="83" t="n">
        <v>0</v>
      </c>
      <c r="X94" s="83" t="n">
        <v>0</v>
      </c>
      <c r="Y94" s="83">
        <f>SUM(U94:X94)</f>
        <v/>
      </c>
      <c r="Z94" s="83" t="n">
        <v>0</v>
      </c>
      <c r="AA94" s="83" t="n">
        <v>2</v>
      </c>
      <c r="AB94" s="81">
        <f>SUM(Z94:AA94)</f>
        <v/>
      </c>
      <c r="AC94" s="79" t="n">
        <v>0</v>
      </c>
      <c r="AD94" s="83" t="n">
        <v>0</v>
      </c>
      <c r="AE94" s="83" t="n">
        <v>0</v>
      </c>
      <c r="AF94" s="81">
        <f>SUM(AC94:AE94)</f>
        <v/>
      </c>
      <c r="AG94" s="79" t="n">
        <v>0</v>
      </c>
      <c r="AH94" s="83" t="n">
        <v>0</v>
      </c>
      <c r="AI94" s="81">
        <f>SUM(AG94:AH94)</f>
        <v/>
      </c>
      <c r="AJ94" s="82">
        <f>SUM(C94:J94)+P94+T94+Y94+AB94+AF94+AI94</f>
        <v/>
      </c>
    </row>
    <row r="95">
      <c r="A95" s="38" t="inlineStr">
        <is>
          <t>A9</t>
        </is>
      </c>
      <c r="B95" s="39" t="inlineStr">
        <is>
          <t>SUCCESS Acad</t>
        </is>
      </c>
      <c r="C95" s="78" t="n">
        <v>0.68</v>
      </c>
      <c r="D95" s="79" t="n">
        <v>0</v>
      </c>
      <c r="E95" s="83" t="n">
        <v>0</v>
      </c>
      <c r="F95" s="83" t="n">
        <v>0</v>
      </c>
      <c r="G95" s="83" t="n">
        <v>0</v>
      </c>
      <c r="H95" s="83" t="n">
        <v>0</v>
      </c>
      <c r="I95" s="83" t="n">
        <v>0</v>
      </c>
      <c r="J95" s="83" t="n">
        <v>2</v>
      </c>
      <c r="K95" s="83" t="n">
        <v>0</v>
      </c>
      <c r="L95" s="83" t="n">
        <v>0</v>
      </c>
      <c r="M95" s="83" t="n">
        <v>0</v>
      </c>
      <c r="N95" s="83" t="n">
        <v>0</v>
      </c>
      <c r="O95" s="83" t="n">
        <v>0</v>
      </c>
      <c r="P95" s="83">
        <f>SUM(K95:O95)</f>
        <v/>
      </c>
      <c r="Q95" s="83" t="n">
        <v>0</v>
      </c>
      <c r="R95" s="83" t="n">
        <v>0</v>
      </c>
      <c r="S95" s="83" t="n">
        <v>0</v>
      </c>
      <c r="T95" s="83">
        <f>SUM(Q95:S95)</f>
        <v/>
      </c>
      <c r="U95" s="83" t="n">
        <v>0</v>
      </c>
      <c r="V95" s="83" t="n">
        <v>0</v>
      </c>
      <c r="W95" s="83" t="n">
        <v>0</v>
      </c>
      <c r="X95" s="83" t="n">
        <v>0</v>
      </c>
      <c r="Y95" s="83">
        <f>SUM(U95:X95)</f>
        <v/>
      </c>
      <c r="Z95" s="83" t="n">
        <v>0</v>
      </c>
      <c r="AA95" s="83" t="n">
        <v>0</v>
      </c>
      <c r="AB95" s="81">
        <f>SUM(Z95:AA95)</f>
        <v/>
      </c>
      <c r="AC95" s="79" t="n">
        <v>0</v>
      </c>
      <c r="AD95" s="83" t="n">
        <v>0</v>
      </c>
      <c r="AE95" s="83" t="n">
        <v>0</v>
      </c>
      <c r="AF95" s="81">
        <f>SUM(AC95:AE95)</f>
        <v/>
      </c>
      <c r="AG95" s="79" t="n">
        <v>0</v>
      </c>
      <c r="AH95" s="83" t="n">
        <v>0</v>
      </c>
      <c r="AI95" s="81">
        <f>SUM(AG95:AH95)</f>
        <v/>
      </c>
      <c r="AJ95" s="82">
        <f>SUM(C95:J95)+P95+T95+Y95+AB95+AF95+AI95</f>
        <v/>
      </c>
    </row>
    <row r="96">
      <c r="A96" s="38" t="n">
        <v>88</v>
      </c>
      <c r="B96" s="39" t="inlineStr">
        <is>
          <t>Success School</t>
        </is>
      </c>
      <c r="C96" s="78" t="n">
        <v>1</v>
      </c>
      <c r="D96" s="79" t="n">
        <v>0</v>
      </c>
      <c r="E96" s="83" t="n">
        <v>0</v>
      </c>
      <c r="F96" s="83" t="n">
        <v>0.75</v>
      </c>
      <c r="G96" s="83" t="n">
        <v>0</v>
      </c>
      <c r="H96" s="83" t="n">
        <v>0</v>
      </c>
      <c r="I96" s="83" t="n">
        <v>0</v>
      </c>
      <c r="J96" s="83" t="n">
        <v>0</v>
      </c>
      <c r="K96" s="83" t="n">
        <v>0</v>
      </c>
      <c r="L96" s="83" t="n">
        <v>0</v>
      </c>
      <c r="M96" s="83" t="n">
        <v>0</v>
      </c>
      <c r="N96" s="83" t="n">
        <v>0</v>
      </c>
      <c r="O96" s="83" t="n">
        <v>0</v>
      </c>
      <c r="P96" s="83">
        <f>SUM(K96:O96)</f>
        <v/>
      </c>
      <c r="Q96" s="83" t="n">
        <v>0</v>
      </c>
      <c r="R96" s="83" t="n">
        <v>0</v>
      </c>
      <c r="S96" s="83" t="n">
        <v>0</v>
      </c>
      <c r="T96" s="83">
        <f>SUM(Q96:S96)</f>
        <v/>
      </c>
      <c r="U96" s="83" t="n">
        <v>0</v>
      </c>
      <c r="V96" s="83" t="n">
        <v>0</v>
      </c>
      <c r="W96" s="83" t="n">
        <v>0</v>
      </c>
      <c r="X96" s="83" t="n">
        <v>0</v>
      </c>
      <c r="Y96" s="83">
        <f>SUM(U96:X96)</f>
        <v/>
      </c>
      <c r="Z96" s="83" t="n">
        <v>0</v>
      </c>
      <c r="AA96" s="83" t="n">
        <v>0</v>
      </c>
      <c r="AB96" s="81">
        <f>SUM(Z96:AA96)</f>
        <v/>
      </c>
      <c r="AC96" s="79" t="n">
        <v>0</v>
      </c>
      <c r="AD96" s="83" t="n">
        <v>0</v>
      </c>
      <c r="AE96" s="83" t="n">
        <v>0</v>
      </c>
      <c r="AF96" s="81">
        <f>SUM(AC96:AE96)</f>
        <v/>
      </c>
      <c r="AG96" s="79" t="n">
        <v>0</v>
      </c>
      <c r="AH96" s="83" t="n">
        <v>0</v>
      </c>
      <c r="AI96" s="81">
        <f>SUM(AG96:AH96)</f>
        <v/>
      </c>
      <c r="AJ96" s="82">
        <f>SUM(C96:J96)+P96+T96+Y96+AB96+AF96+AI96</f>
        <v/>
      </c>
    </row>
    <row r="97">
      <c r="A97" s="38" t="inlineStr">
        <is>
          <t>A4</t>
        </is>
      </c>
      <c r="B97" s="39" t="inlineStr">
        <is>
          <t>Summit Acad</t>
        </is>
      </c>
      <c r="C97" s="78" t="n">
        <v>16.5</v>
      </c>
      <c r="D97" s="79" t="n">
        <v>0</v>
      </c>
      <c r="E97" s="83" t="n">
        <v>2</v>
      </c>
      <c r="F97" s="83" t="n">
        <v>0</v>
      </c>
      <c r="G97" s="83" t="n">
        <v>1</v>
      </c>
      <c r="H97" s="83" t="n">
        <v>1</v>
      </c>
      <c r="I97" s="83" t="n">
        <v>0</v>
      </c>
      <c r="J97" s="83" t="n">
        <v>3</v>
      </c>
      <c r="K97" s="83" t="n">
        <v>0.3</v>
      </c>
      <c r="L97" s="83" t="n">
        <v>0</v>
      </c>
      <c r="M97" s="83" t="n">
        <v>0</v>
      </c>
      <c r="N97" s="83" t="n">
        <v>0</v>
      </c>
      <c r="O97" s="83" t="n">
        <v>0</v>
      </c>
      <c r="P97" s="83">
        <f>SUM(K97:O97)</f>
        <v/>
      </c>
      <c r="Q97" s="83" t="n">
        <v>0</v>
      </c>
      <c r="R97" s="83" t="n">
        <v>1</v>
      </c>
      <c r="S97" s="83" t="n">
        <v>0</v>
      </c>
      <c r="T97" s="83">
        <f>SUM(Q97:S97)</f>
        <v/>
      </c>
      <c r="U97" s="83" t="n">
        <v>0</v>
      </c>
      <c r="V97" s="83" t="n">
        <v>0</v>
      </c>
      <c r="W97" s="83" t="n">
        <v>0</v>
      </c>
      <c r="X97" s="83" t="n">
        <v>0</v>
      </c>
      <c r="Y97" s="83">
        <f>SUM(U97:X97)</f>
        <v/>
      </c>
      <c r="Z97" s="83" t="n">
        <v>0</v>
      </c>
      <c r="AA97" s="83" t="n">
        <v>0</v>
      </c>
      <c r="AB97" s="81">
        <f>SUM(Z97:AA97)</f>
        <v/>
      </c>
      <c r="AC97" s="79" t="n">
        <v>0</v>
      </c>
      <c r="AD97" s="83" t="n">
        <v>0</v>
      </c>
      <c r="AE97" s="83" t="n">
        <v>1</v>
      </c>
      <c r="AF97" s="81">
        <f>SUM(AC97:AE97)</f>
        <v/>
      </c>
      <c r="AG97" s="79" t="n">
        <v>0</v>
      </c>
      <c r="AH97" s="83" t="n">
        <v>0</v>
      </c>
      <c r="AI97" s="81">
        <f>SUM(AG97:AH97)</f>
        <v/>
      </c>
      <c r="AJ97" s="82">
        <f>SUM(C97:J97)+P97+T97+Y97+AB97+AF97+AI97</f>
        <v/>
      </c>
    </row>
    <row r="98">
      <c r="A98" s="38" t="inlineStr">
        <is>
          <t>4D</t>
        </is>
      </c>
      <c r="B98" s="39" t="inlineStr">
        <is>
          <t>Syracuse Arts</t>
        </is>
      </c>
      <c r="C98" s="78" t="n">
        <v>5.57</v>
      </c>
      <c r="D98" s="79" t="n">
        <v>0</v>
      </c>
      <c r="E98" s="83" t="n">
        <v>0</v>
      </c>
      <c r="F98" s="83" t="n">
        <v>0</v>
      </c>
      <c r="G98" s="83" t="n">
        <v>0</v>
      </c>
      <c r="H98" s="83" t="n">
        <v>0</v>
      </c>
      <c r="I98" s="83" t="n">
        <v>0</v>
      </c>
      <c r="J98" s="83" t="n">
        <v>2.26</v>
      </c>
      <c r="K98" s="83" t="n">
        <v>0</v>
      </c>
      <c r="L98" s="83" t="n">
        <v>0</v>
      </c>
      <c r="M98" s="83" t="n">
        <v>0</v>
      </c>
      <c r="N98" s="83" t="n">
        <v>0</v>
      </c>
      <c r="O98" s="83" t="n">
        <v>0</v>
      </c>
      <c r="P98" s="83">
        <f>SUM(K98:O98)</f>
        <v/>
      </c>
      <c r="Q98" s="83" t="n">
        <v>0</v>
      </c>
      <c r="R98" s="83" t="n">
        <v>0</v>
      </c>
      <c r="S98" s="83" t="n">
        <v>0.68</v>
      </c>
      <c r="T98" s="83">
        <f>SUM(Q98:S98)</f>
        <v/>
      </c>
      <c r="U98" s="83" t="n">
        <v>0</v>
      </c>
      <c r="V98" s="83" t="n">
        <v>0</v>
      </c>
      <c r="W98" s="83" t="n">
        <v>0</v>
      </c>
      <c r="X98" s="83" t="n">
        <v>0</v>
      </c>
      <c r="Y98" s="83">
        <f>SUM(U98:X98)</f>
        <v/>
      </c>
      <c r="Z98" s="83" t="n">
        <v>0</v>
      </c>
      <c r="AA98" s="83" t="n">
        <v>0.3</v>
      </c>
      <c r="AB98" s="81">
        <f>SUM(Z98:AA98)</f>
        <v/>
      </c>
      <c r="AC98" s="79" t="n">
        <v>0.68</v>
      </c>
      <c r="AD98" s="83" t="n">
        <v>0</v>
      </c>
      <c r="AE98" s="83" t="n">
        <v>0.51</v>
      </c>
      <c r="AF98" s="81">
        <f>SUM(AC98:AE98)</f>
        <v/>
      </c>
      <c r="AG98" s="79" t="n">
        <v>0</v>
      </c>
      <c r="AH98" s="83" t="n">
        <v>0</v>
      </c>
      <c r="AI98" s="81">
        <f>SUM(AG98:AH98)</f>
        <v/>
      </c>
      <c r="AJ98" s="82">
        <f>SUM(C98:J98)+P98+T98+Y98+AB98+AF98+AI98</f>
        <v/>
      </c>
    </row>
    <row r="99">
      <c r="A99" s="38" t="n">
        <v>94</v>
      </c>
      <c r="B99" s="39" t="inlineStr">
        <is>
          <t>[Person_17]</t>
        </is>
      </c>
      <c r="C99" s="78" t="n">
        <v>12.8</v>
      </c>
      <c r="D99" s="79" t="n">
        <v>0</v>
      </c>
      <c r="E99" s="83" t="n">
        <v>1</v>
      </c>
      <c r="F99" s="83" t="n">
        <v>1</v>
      </c>
      <c r="G99" s="83" t="n">
        <v>0.6</v>
      </c>
      <c r="H99" s="83" t="n">
        <v>0</v>
      </c>
      <c r="I99" s="83" t="n">
        <v>0</v>
      </c>
      <c r="J99" s="83" t="n">
        <v>0</v>
      </c>
      <c r="K99" s="83" t="n">
        <v>0</v>
      </c>
      <c r="L99" s="83" t="n">
        <v>0</v>
      </c>
      <c r="M99" s="83" t="n">
        <v>0</v>
      </c>
      <c r="N99" s="83" t="n">
        <v>0</v>
      </c>
      <c r="O99" s="83" t="n">
        <v>0</v>
      </c>
      <c r="P99" s="83">
        <f>SUM(K99:O99)</f>
        <v/>
      </c>
      <c r="Q99" s="83" t="n">
        <v>0</v>
      </c>
      <c r="R99" s="83" t="n">
        <v>0</v>
      </c>
      <c r="S99" s="83" t="n">
        <v>2</v>
      </c>
      <c r="T99" s="83">
        <f>SUM(Q99:S99)</f>
        <v/>
      </c>
      <c r="U99" s="83" t="n">
        <v>0</v>
      </c>
      <c r="V99" s="83" t="n">
        <v>0</v>
      </c>
      <c r="W99" s="83" t="n">
        <v>0</v>
      </c>
      <c r="X99" s="83" t="n">
        <v>0</v>
      </c>
      <c r="Y99" s="83">
        <f>SUM(U99:X99)</f>
        <v/>
      </c>
      <c r="Z99" s="83" t="n">
        <v>0</v>
      </c>
      <c r="AA99" s="83" t="n">
        <v>0</v>
      </c>
      <c r="AB99" s="81">
        <f>SUM(Z99:AA99)</f>
        <v/>
      </c>
      <c r="AC99" s="79" t="n">
        <v>0</v>
      </c>
      <c r="AD99" s="83" t="n">
        <v>0</v>
      </c>
      <c r="AE99" s="83" t="n">
        <v>0</v>
      </c>
      <c r="AF99" s="81">
        <f>SUM(AC99:AE99)</f>
        <v/>
      </c>
      <c r="AG99" s="79" t="n">
        <v>0</v>
      </c>
      <c r="AH99" s="83" t="n">
        <v>0</v>
      </c>
      <c r="AI99" s="81">
        <f>SUM(AG99:AH99)</f>
        <v/>
      </c>
      <c r="AJ99" s="82">
        <f>SUM(C99:J99)+P99+T99+Y99+AB99+AF99+AI99</f>
        <v/>
      </c>
    </row>
    <row r="100">
      <c r="A100" s="38" t="inlineStr">
        <is>
          <t>6B</t>
        </is>
      </c>
      <c r="B100" s="39" t="inlineStr">
        <is>
          <t>[Person_18]</t>
        </is>
      </c>
      <c r="C100" s="78" t="n">
        <v>12.8</v>
      </c>
      <c r="D100" s="79" t="n">
        <v>0</v>
      </c>
      <c r="E100" s="83" t="n">
        <v>1</v>
      </c>
      <c r="F100" s="83" t="n">
        <v>1</v>
      </c>
      <c r="G100" s="83" t="n">
        <v>0.6</v>
      </c>
      <c r="H100" s="83" t="n">
        <v>0</v>
      </c>
      <c r="I100" s="83" t="n">
        <v>0</v>
      </c>
      <c r="J100" s="83" t="n">
        <v>0</v>
      </c>
      <c r="K100" s="83" t="n">
        <v>0</v>
      </c>
      <c r="L100" s="83" t="n">
        <v>0</v>
      </c>
      <c r="M100" s="83" t="n">
        <v>0</v>
      </c>
      <c r="N100" s="83" t="n">
        <v>0</v>
      </c>
      <c r="O100" s="83" t="n">
        <v>0</v>
      </c>
      <c r="P100" s="83">
        <f>SUM(K100:O100)</f>
        <v/>
      </c>
      <c r="Q100" s="83" t="n">
        <v>0</v>
      </c>
      <c r="R100" s="83" t="n">
        <v>0</v>
      </c>
      <c r="S100" s="83" t="n">
        <v>2</v>
      </c>
      <c r="T100" s="83">
        <f>SUM(Q100:S100)</f>
        <v/>
      </c>
      <c r="U100" s="83" t="n">
        <v>0</v>
      </c>
      <c r="V100" s="83" t="n">
        <v>0</v>
      </c>
      <c r="W100" s="83" t="n">
        <v>0</v>
      </c>
      <c r="X100" s="83" t="n">
        <v>0</v>
      </c>
      <c r="Y100" s="83">
        <f>SUM(U100:X100)</f>
        <v/>
      </c>
      <c r="Z100" s="83" t="n">
        <v>0</v>
      </c>
      <c r="AA100" s="83" t="n">
        <v>0</v>
      </c>
      <c r="AB100" s="81">
        <f>SUM(Z100:AA100)</f>
        <v/>
      </c>
      <c r="AC100" s="79" t="n">
        <v>0</v>
      </c>
      <c r="AD100" s="83" t="n">
        <v>0</v>
      </c>
      <c r="AE100" s="83" t="n">
        <v>0</v>
      </c>
      <c r="AF100" s="81">
        <f>SUM(AC100:AE100)</f>
        <v/>
      </c>
      <c r="AG100" s="79" t="n">
        <v>0</v>
      </c>
      <c r="AH100" s="83" t="n">
        <v>0</v>
      </c>
      <c r="AI100" s="81">
        <f>SUM(AG100:AH100)</f>
        <v/>
      </c>
      <c r="AJ100" s="82">
        <f>SUM(C100:J100)+P100+T100+Y100+AB100+AF100+AI100</f>
        <v/>
      </c>
    </row>
    <row r="101">
      <c r="A101" s="38" t="n">
        <v>95</v>
      </c>
      <c r="B101" s="39" t="inlineStr">
        <is>
          <t>[Person_27].</t>
        </is>
      </c>
      <c r="C101" s="78" t="n">
        <v>7.5</v>
      </c>
      <c r="D101" s="79" t="n">
        <v>0</v>
      </c>
      <c r="E101" s="83" t="n">
        <v>0</v>
      </c>
      <c r="F101" s="83" t="n">
        <v>0</v>
      </c>
      <c r="G101" s="83" t="n">
        <v>0</v>
      </c>
      <c r="H101" s="83" t="n">
        <v>0</v>
      </c>
      <c r="I101" s="83" t="n">
        <v>2</v>
      </c>
      <c r="J101" s="83" t="n">
        <v>0</v>
      </c>
      <c r="K101" s="83" t="n">
        <v>0</v>
      </c>
      <c r="L101" s="83" t="n">
        <v>0</v>
      </c>
      <c r="M101" s="83" t="n">
        <v>1.25</v>
      </c>
      <c r="N101" s="83" t="n">
        <v>0</v>
      </c>
      <c r="O101" s="83" t="n">
        <v>0</v>
      </c>
      <c r="P101" s="83">
        <f>SUM(K101:O101)</f>
        <v/>
      </c>
      <c r="Q101" s="83" t="n">
        <v>0</v>
      </c>
      <c r="R101" s="83" t="n">
        <v>1</v>
      </c>
      <c r="S101" s="83" t="n">
        <v>0</v>
      </c>
      <c r="T101" s="83">
        <f>SUM(Q101:S101)</f>
        <v/>
      </c>
      <c r="U101" s="83" t="n">
        <v>0</v>
      </c>
      <c r="V101" s="83" t="n">
        <v>0</v>
      </c>
      <c r="W101" s="83" t="n">
        <v>0</v>
      </c>
      <c r="X101" s="83" t="n">
        <v>0</v>
      </c>
      <c r="Y101" s="83">
        <f>SUM(U101:X101)</f>
        <v/>
      </c>
      <c r="Z101" s="83" t="n">
        <v>0</v>
      </c>
      <c r="AA101" s="83" t="n">
        <v>0</v>
      </c>
      <c r="AB101" s="81">
        <f>SUM(Z101:AA101)</f>
        <v/>
      </c>
      <c r="AC101" s="79" t="n">
        <v>0</v>
      </c>
      <c r="AD101" s="83" t="n">
        <v>0</v>
      </c>
      <c r="AE101" s="83" t="n">
        <v>0</v>
      </c>
      <c r="AF101" s="81">
        <f>SUM(AC101:AE101)</f>
        <v/>
      </c>
      <c r="AG101" s="79" t="n">
        <v>0</v>
      </c>
      <c r="AH101" s="83" t="n">
        <v>0</v>
      </c>
      <c r="AI101" s="81">
        <f>SUM(AG101:AH101)</f>
        <v/>
      </c>
      <c r="AJ101" s="82">
        <f>SUM(C101:J101)+P101+T101+Y101+AB101+AF101+AI101</f>
        <v/>
      </c>
    </row>
    <row r="102">
      <c r="A102" s="38" t="n">
        <v>90</v>
      </c>
      <c r="B102" s="39" t="inlineStr">
        <is>
          <t>Tuacahn High</t>
        </is>
      </c>
      <c r="C102" s="78" t="n">
        <v>1</v>
      </c>
      <c r="D102" s="79" t="n">
        <v>0</v>
      </c>
      <c r="E102" s="83" t="n">
        <v>0</v>
      </c>
      <c r="F102" s="83" t="n">
        <v>0</v>
      </c>
      <c r="G102" s="83" t="n">
        <v>0</v>
      </c>
      <c r="H102" s="83" t="n">
        <v>0</v>
      </c>
      <c r="I102" s="83" t="n">
        <v>0</v>
      </c>
      <c r="J102" s="83" t="n">
        <v>1</v>
      </c>
      <c r="K102" s="83" t="n">
        <v>1</v>
      </c>
      <c r="L102" s="83" t="n">
        <v>0</v>
      </c>
      <c r="M102" s="83" t="n">
        <v>0</v>
      </c>
      <c r="N102" s="83" t="n">
        <v>0</v>
      </c>
      <c r="O102" s="83" t="n">
        <v>0</v>
      </c>
      <c r="P102" s="83">
        <f>SUM(K102:O102)</f>
        <v/>
      </c>
      <c r="Q102" s="83" t="n">
        <v>0</v>
      </c>
      <c r="R102" s="83" t="n">
        <v>0</v>
      </c>
      <c r="S102" s="83" t="n">
        <v>0</v>
      </c>
      <c r="T102" s="83">
        <f>SUM(Q102:S102)</f>
        <v/>
      </c>
      <c r="U102" s="83" t="n">
        <v>0</v>
      </c>
      <c r="V102" s="83" t="n">
        <v>0</v>
      </c>
      <c r="W102" s="83" t="n">
        <v>0</v>
      </c>
      <c r="X102" s="83" t="n">
        <v>0</v>
      </c>
      <c r="Y102" s="83">
        <f>SUM(U102:X102)</f>
        <v/>
      </c>
      <c r="Z102" s="83" t="n">
        <v>0</v>
      </c>
      <c r="AA102" s="83" t="n">
        <v>0</v>
      </c>
      <c r="AB102" s="81">
        <f>SUM(Z102:AA102)</f>
        <v/>
      </c>
      <c r="AC102" s="79" t="n">
        <v>0</v>
      </c>
      <c r="AD102" s="83" t="n">
        <v>0</v>
      </c>
      <c r="AE102" s="83" t="n">
        <v>0</v>
      </c>
      <c r="AF102" s="81">
        <f>SUM(AC102:AE102)</f>
        <v/>
      </c>
      <c r="AG102" s="79" t="n">
        <v>0</v>
      </c>
      <c r="AH102" s="83" t="n">
        <v>0</v>
      </c>
      <c r="AI102" s="81">
        <f>SUM(AG102:AH102)</f>
        <v/>
      </c>
      <c r="AJ102" s="82">
        <f>SUM(C102:J102)+P102+T102+Y102+AB102+AF102+AI102</f>
        <v/>
      </c>
    </row>
    <row r="103">
      <c r="A103" s="38" t="inlineStr">
        <is>
          <t>1B</t>
        </is>
      </c>
      <c r="B103" s="39" t="inlineStr">
        <is>
          <t>UCAS</t>
        </is>
      </c>
      <c r="C103" s="78" t="n">
        <v>0</v>
      </c>
      <c r="D103" s="79" t="n">
        <v>0</v>
      </c>
      <c r="E103" s="83" t="n">
        <v>1.5</v>
      </c>
      <c r="F103" s="83" t="n">
        <v>0</v>
      </c>
      <c r="G103" s="83" t="n">
        <v>0</v>
      </c>
      <c r="H103" s="83" t="n">
        <v>0</v>
      </c>
      <c r="I103" s="83" t="n">
        <v>0</v>
      </c>
      <c r="J103" s="83" t="n">
        <v>1</v>
      </c>
      <c r="K103" s="83" t="n">
        <v>0</v>
      </c>
      <c r="L103" s="83" t="n">
        <v>0</v>
      </c>
      <c r="M103" s="83" t="n">
        <v>0.25</v>
      </c>
      <c r="N103" s="83" t="n">
        <v>0</v>
      </c>
      <c r="O103" s="83" t="n">
        <v>0</v>
      </c>
      <c r="P103" s="83">
        <f>SUM(K103:O103)</f>
        <v/>
      </c>
      <c r="Q103" s="83" t="n">
        <v>0</v>
      </c>
      <c r="R103" s="83" t="n">
        <v>0</v>
      </c>
      <c r="S103" s="83" t="n">
        <v>0</v>
      </c>
      <c r="T103" s="83">
        <f>SUM(Q103:S103)</f>
        <v/>
      </c>
      <c r="U103" s="83" t="n">
        <v>0</v>
      </c>
      <c r="V103" s="83" t="n">
        <v>0</v>
      </c>
      <c r="W103" s="83" t="n">
        <v>0</v>
      </c>
      <c r="X103" s="83" t="n">
        <v>0</v>
      </c>
      <c r="Y103" s="83">
        <f>SUM(U103:X103)</f>
        <v/>
      </c>
      <c r="Z103" s="83" t="n">
        <v>0</v>
      </c>
      <c r="AA103" s="83" t="n">
        <v>0</v>
      </c>
      <c r="AB103" s="81">
        <f>SUM(Z103:AA103)</f>
        <v/>
      </c>
      <c r="AC103" s="79" t="n">
        <v>0.5</v>
      </c>
      <c r="AD103" s="83" t="n">
        <v>0</v>
      </c>
      <c r="AE103" s="83" t="n">
        <v>0</v>
      </c>
      <c r="AF103" s="81">
        <f>SUM(AC103:AE103)</f>
        <v/>
      </c>
      <c r="AG103" s="79" t="n">
        <v>0</v>
      </c>
      <c r="AH103" s="83" t="n">
        <v>0</v>
      </c>
      <c r="AI103" s="81">
        <f>SUM(AG103:AH103)</f>
        <v/>
      </c>
      <c r="AJ103" s="82">
        <f>SUM(C103:J103)+P103+T103+Y103+AB103+AF103+AI103</f>
        <v/>
      </c>
    </row>
    <row r="104">
      <c r="A104" s="38" t="n">
        <v>92</v>
      </c>
      <c r="B104" s="39" t="inlineStr">
        <is>
          <t>Uintah River</t>
        </is>
      </c>
      <c r="C104" s="78" t="n">
        <v>0</v>
      </c>
      <c r="D104" s="79" t="n">
        <v>0</v>
      </c>
      <c r="E104" s="83" t="n">
        <v>0.1</v>
      </c>
      <c r="F104" s="83" t="n">
        <v>1</v>
      </c>
      <c r="G104" s="83" t="n">
        <v>1</v>
      </c>
      <c r="H104" s="83" t="n">
        <v>0</v>
      </c>
      <c r="I104" s="83" t="n">
        <v>0</v>
      </c>
      <c r="J104" s="83" t="n">
        <v>0</v>
      </c>
      <c r="K104" s="83" t="n">
        <v>0.15</v>
      </c>
      <c r="L104" s="83" t="n">
        <v>0</v>
      </c>
      <c r="M104" s="83" t="n">
        <v>0</v>
      </c>
      <c r="N104" s="83" t="n">
        <v>0</v>
      </c>
      <c r="O104" s="83" t="n">
        <v>0</v>
      </c>
      <c r="P104" s="83">
        <f>SUM(K104:O104)</f>
        <v/>
      </c>
      <c r="Q104" s="83" t="n">
        <v>0</v>
      </c>
      <c r="R104" s="83" t="n">
        <v>0</v>
      </c>
      <c r="S104" s="83" t="n">
        <v>1</v>
      </c>
      <c r="T104" s="83">
        <f>SUM(Q104:S104)</f>
        <v/>
      </c>
      <c r="U104" s="83" t="n">
        <v>0</v>
      </c>
      <c r="V104" s="83" t="n">
        <v>0</v>
      </c>
      <c r="W104" s="83" t="n">
        <v>0</v>
      </c>
      <c r="X104" s="83" t="n">
        <v>0</v>
      </c>
      <c r="Y104" s="83">
        <f>SUM(U104:X104)</f>
        <v/>
      </c>
      <c r="Z104" s="83" t="n">
        <v>0</v>
      </c>
      <c r="AA104" s="83" t="n">
        <v>1</v>
      </c>
      <c r="AB104" s="81">
        <f>SUM(Z104:AA104)</f>
        <v/>
      </c>
      <c r="AC104" s="79" t="n">
        <v>0</v>
      </c>
      <c r="AD104" s="83" t="n">
        <v>0</v>
      </c>
      <c r="AE104" s="83" t="n">
        <v>0</v>
      </c>
      <c r="AF104" s="81">
        <f>SUM(AC104:AE104)</f>
        <v/>
      </c>
      <c r="AG104" s="79" t="n">
        <v>0</v>
      </c>
      <c r="AH104" s="83" t="n">
        <v>0</v>
      </c>
      <c r="AI104" s="81">
        <f>SUM(AG104:AH104)</f>
        <v/>
      </c>
      <c r="AJ104" s="82">
        <f>SUM(C104:J104)+P104+T104+Y104+AB104+AF104+AI104</f>
        <v/>
      </c>
    </row>
    <row r="105">
      <c r="A105" s="38" t="n">
        <v>81</v>
      </c>
      <c r="B105" s="39" t="inlineStr">
        <is>
          <t>Walden</t>
        </is>
      </c>
      <c r="C105" s="78" t="n">
        <v>5.91</v>
      </c>
      <c r="D105" s="79" t="n">
        <v>0</v>
      </c>
      <c r="E105" s="83" t="n">
        <v>0.9</v>
      </c>
      <c r="F105" s="83" t="n">
        <v>0</v>
      </c>
      <c r="G105" s="83" t="n">
        <v>0</v>
      </c>
      <c r="H105" s="83" t="n">
        <v>0</v>
      </c>
      <c r="I105" s="83" t="n">
        <v>0</v>
      </c>
      <c r="J105" s="83" t="n">
        <v>0</v>
      </c>
      <c r="K105" s="83" t="n">
        <v>0</v>
      </c>
      <c r="L105" s="83" t="n">
        <v>0</v>
      </c>
      <c r="M105" s="83" t="n">
        <v>0</v>
      </c>
      <c r="N105" s="83" t="n">
        <v>0</v>
      </c>
      <c r="O105" s="83" t="n">
        <v>0</v>
      </c>
      <c r="P105" s="83">
        <f>SUM(K105:O105)</f>
        <v/>
      </c>
      <c r="Q105" s="83" t="n">
        <v>0</v>
      </c>
      <c r="R105" s="83" t="n">
        <v>0</v>
      </c>
      <c r="S105" s="83" t="n">
        <v>1.11</v>
      </c>
      <c r="T105" s="83">
        <f>SUM(Q105:S105)</f>
        <v/>
      </c>
      <c r="U105" s="83" t="n">
        <v>0</v>
      </c>
      <c r="V105" s="83" t="n">
        <v>0</v>
      </c>
      <c r="W105" s="83" t="n">
        <v>0</v>
      </c>
      <c r="X105" s="83" t="n">
        <v>0</v>
      </c>
      <c r="Y105" s="83">
        <f>SUM(U105:X105)</f>
        <v/>
      </c>
      <c r="Z105" s="83" t="n">
        <v>0</v>
      </c>
      <c r="AA105" s="83" t="n">
        <v>0</v>
      </c>
      <c r="AB105" s="81">
        <f>SUM(Z105:AA105)</f>
        <v/>
      </c>
      <c r="AC105" s="79" t="n">
        <v>0</v>
      </c>
      <c r="AD105" s="83" t="n">
        <v>0</v>
      </c>
      <c r="AE105" s="83" t="n">
        <v>0.71</v>
      </c>
      <c r="AF105" s="81">
        <f>SUM(AC105:AE105)</f>
        <v/>
      </c>
      <c r="AG105" s="79" t="n">
        <v>0</v>
      </c>
      <c r="AH105" s="83" t="n">
        <v>0</v>
      </c>
      <c r="AI105" s="81">
        <f>SUM(AG105:AH105)</f>
        <v/>
      </c>
      <c r="AJ105" s="82">
        <f>SUM(C105:J105)+P105+T105+Y105+AB105+AF105+AI105</f>
        <v/>
      </c>
    </row>
    <row r="106" ht="15.75" customHeight="1" s="68" thickBot="1">
      <c r="A106" s="38" t="inlineStr">
        <is>
          <t>4B</t>
        </is>
      </c>
      <c r="B106" s="39" t="inlineStr">
        <is>
          <t>Wasatch Peak</t>
        </is>
      </c>
      <c r="C106" s="78" t="n">
        <v>8.19</v>
      </c>
      <c r="D106" s="79" t="n">
        <v>0</v>
      </c>
      <c r="E106" s="83" t="n">
        <v>0</v>
      </c>
      <c r="F106" s="83" t="n">
        <v>0</v>
      </c>
      <c r="G106" s="83" t="n">
        <v>0.45</v>
      </c>
      <c r="H106" s="83" t="n">
        <v>0</v>
      </c>
      <c r="I106" s="83" t="n">
        <v>0</v>
      </c>
      <c r="J106" s="83" t="n">
        <v>1.73</v>
      </c>
      <c r="K106" s="83" t="n">
        <v>0</v>
      </c>
      <c r="L106" s="83" t="n">
        <v>0</v>
      </c>
      <c r="M106" s="83" t="n">
        <v>0</v>
      </c>
      <c r="N106" s="83" t="n">
        <v>0</v>
      </c>
      <c r="O106" s="83" t="n">
        <v>0</v>
      </c>
      <c r="P106" s="83">
        <f>SUM(K106:O106)</f>
        <v/>
      </c>
      <c r="Q106" s="83" t="n">
        <v>0</v>
      </c>
      <c r="R106" s="83" t="n">
        <v>0</v>
      </c>
      <c r="S106" s="83" t="n">
        <v>1.08</v>
      </c>
      <c r="T106" s="83">
        <f>SUM(Q106:S106)</f>
        <v/>
      </c>
      <c r="U106" s="83" t="n">
        <v>0</v>
      </c>
      <c r="V106" s="83" t="n">
        <v>0</v>
      </c>
      <c r="W106" s="83" t="n">
        <v>0</v>
      </c>
      <c r="X106" s="83" t="n">
        <v>0</v>
      </c>
      <c r="Y106" s="83">
        <f>SUM(U106:X106)</f>
        <v/>
      </c>
      <c r="Z106" s="83" t="n">
        <v>0</v>
      </c>
      <c r="AA106" s="83" t="n">
        <v>0</v>
      </c>
      <c r="AB106" s="81">
        <f>SUM(Z106:AA106)</f>
        <v/>
      </c>
      <c r="AC106" s="79" t="n">
        <v>0.65</v>
      </c>
      <c r="AD106" s="83" t="n">
        <v>0</v>
      </c>
      <c r="AE106" s="83" t="n">
        <v>0.83</v>
      </c>
      <c r="AF106" s="81">
        <f>SUM(AC106:AE106)</f>
        <v/>
      </c>
      <c r="AG106" s="79" t="n">
        <v>0</v>
      </c>
      <c r="AH106" s="83" t="n">
        <v>0</v>
      </c>
      <c r="AI106" s="81">
        <f>SUM(AG106:AH106)</f>
        <v/>
      </c>
      <c r="AJ106" s="82">
        <f>SUM(C106:J106)+P106+T106+Y106+AB106+AF106+AI106</f>
        <v/>
      </c>
    </row>
    <row r="107" ht="15.75" customHeight="1" s="68" thickBot="1">
      <c r="A107" s="54" t="n"/>
      <c r="B107" s="55" t="inlineStr">
        <is>
          <t>CHARTER SCHOOL TOTAL</t>
        </is>
      </c>
      <c r="C107" s="87">
        <f>SUM(C49:C106)</f>
        <v/>
      </c>
      <c r="D107" s="88">
        <f>SUM(D49:D106)</f>
        <v/>
      </c>
      <c r="E107" s="89">
        <f>SUM(E49:E106)</f>
        <v/>
      </c>
      <c r="F107" s="89">
        <f>SUM(F49:F106)</f>
        <v/>
      </c>
      <c r="G107" s="89">
        <f>SUM(G49:G106)</f>
        <v/>
      </c>
      <c r="H107" s="89">
        <f>SUM(H49:H106)</f>
        <v/>
      </c>
      <c r="I107" s="89">
        <f>SUM(I49:I106)</f>
        <v/>
      </c>
      <c r="J107" s="89">
        <f>SUM(J49:J106)</f>
        <v/>
      </c>
      <c r="K107" s="89">
        <f>SUM(K49:K106)</f>
        <v/>
      </c>
      <c r="L107" s="89">
        <f>SUM(L49:L106)</f>
        <v/>
      </c>
      <c r="M107" s="89">
        <f>SUM(M49:M106)</f>
        <v/>
      </c>
      <c r="N107" s="89">
        <f>SUM(N49:N106)</f>
        <v/>
      </c>
      <c r="O107" s="89">
        <f>SUM(O49:O106)</f>
        <v/>
      </c>
      <c r="P107" s="89">
        <f>SUM(P49:P106)</f>
        <v/>
      </c>
      <c r="Q107" s="89">
        <f>SUM(Q49:Q106)</f>
        <v/>
      </c>
      <c r="R107" s="89">
        <f>SUM(R49:R106)</f>
        <v/>
      </c>
      <c r="S107" s="89">
        <f>SUM(S49:S106)</f>
        <v/>
      </c>
      <c r="T107" s="89">
        <f>SUM(T49:T106)</f>
        <v/>
      </c>
      <c r="U107" s="89">
        <f>SUM(U49:U106)</f>
        <v/>
      </c>
      <c r="V107" s="89">
        <f>SUM(V49:V106)</f>
        <v/>
      </c>
      <c r="W107" s="89">
        <f>SUM(W49:W106)</f>
        <v/>
      </c>
      <c r="X107" s="89">
        <f>SUM(X49:X106)</f>
        <v/>
      </c>
      <c r="Y107" s="89">
        <f>SUM(Y49:Y106)</f>
        <v/>
      </c>
      <c r="Z107" s="89">
        <f>SUM(Z49:Z106)</f>
        <v/>
      </c>
      <c r="AA107" s="89">
        <f>SUM(AA49:AA106)</f>
        <v/>
      </c>
      <c r="AB107" s="90">
        <f>SUM(AB49:AB106)</f>
        <v/>
      </c>
      <c r="AC107" s="88">
        <f>SUM(AC49:AC106)</f>
        <v/>
      </c>
      <c r="AD107" s="89">
        <f>SUM(AD49:AD106)</f>
        <v/>
      </c>
      <c r="AE107" s="89">
        <f>SUM(AE49:AE106)</f>
        <v/>
      </c>
      <c r="AF107" s="90">
        <f>SUM(AF49:AF106)</f>
        <v/>
      </c>
      <c r="AG107" s="88">
        <f>SUM(AG49:AG106)</f>
        <v/>
      </c>
      <c r="AH107" s="89">
        <f>SUM(AH49:AH106)</f>
        <v/>
      </c>
      <c r="AI107" s="90">
        <f>SUM(AI49:AI106)</f>
        <v/>
      </c>
      <c r="AJ107" s="90">
        <f>SUM(C107:J107)+P107+T107+Y107+AB107+AF107+AI107</f>
        <v/>
      </c>
    </row>
    <row r="108" ht="15.75" customHeight="1" s="68" thickBot="1">
      <c r="A108" s="62" t="n"/>
      <c r="B108" s="63" t="inlineStr">
        <is>
          <t>STATE TOTAL</t>
        </is>
      </c>
      <c r="C108" s="87">
        <f>C47+C107</f>
        <v/>
      </c>
      <c r="D108" s="88">
        <f>D47+D107</f>
        <v/>
      </c>
      <c r="E108" s="89">
        <f>E47+E107</f>
        <v/>
      </c>
      <c r="F108" s="89">
        <f>F47+F107</f>
        <v/>
      </c>
      <c r="G108" s="89">
        <f>G47+G107</f>
        <v/>
      </c>
      <c r="H108" s="89">
        <f>H47+H107</f>
        <v/>
      </c>
      <c r="I108" s="89">
        <f>I47+I107</f>
        <v/>
      </c>
      <c r="J108" s="89">
        <f>J47+J107</f>
        <v/>
      </c>
      <c r="K108" s="89">
        <f>K47+K107</f>
        <v/>
      </c>
      <c r="L108" s="89">
        <f>L47+L107</f>
        <v/>
      </c>
      <c r="M108" s="89">
        <f>M47+M107</f>
        <v/>
      </c>
      <c r="N108" s="89">
        <f>N47+N107</f>
        <v/>
      </c>
      <c r="O108" s="89">
        <f>O47+O107</f>
        <v/>
      </c>
      <c r="P108" s="89">
        <f>P47+P107</f>
        <v/>
      </c>
      <c r="Q108" s="89">
        <f>Q47+Q107</f>
        <v/>
      </c>
      <c r="R108" s="89">
        <f>R47+R107</f>
        <v/>
      </c>
      <c r="S108" s="89">
        <f>S47+S107</f>
        <v/>
      </c>
      <c r="T108" s="89">
        <f>T47+T107</f>
        <v/>
      </c>
      <c r="U108" s="89">
        <f>U47+U107</f>
        <v/>
      </c>
      <c r="V108" s="89">
        <f>V47+V107</f>
        <v/>
      </c>
      <c r="W108" s="89">
        <f>W47+W107</f>
        <v/>
      </c>
      <c r="X108" s="89">
        <f>X47+X107</f>
        <v/>
      </c>
      <c r="Y108" s="89">
        <f>Y47+Y107</f>
        <v/>
      </c>
      <c r="Z108" s="89">
        <f>Z47+Z107</f>
        <v/>
      </c>
      <c r="AA108" s="89">
        <f>AA47+AA107</f>
        <v/>
      </c>
      <c r="AB108" s="90">
        <f>AB47+AB107</f>
        <v/>
      </c>
      <c r="AC108" s="88">
        <f>AC47+AC107</f>
        <v/>
      </c>
      <c r="AD108" s="89">
        <f>AD47+AD107</f>
        <v/>
      </c>
      <c r="AE108" s="89">
        <f>AE47+AE107</f>
        <v/>
      </c>
      <c r="AF108" s="90">
        <f>AF47+AF107</f>
        <v/>
      </c>
      <c r="AG108" s="88">
        <f>AG47+AG107</f>
        <v/>
      </c>
      <c r="AH108" s="89">
        <f>AH47+AH107</f>
        <v/>
      </c>
      <c r="AI108" s="90">
        <f>AI47+AI107</f>
        <v/>
      </c>
      <c r="AJ108" s="90">
        <f>SUM(C108:J108)+P108+T108+Y108+AB108+AF108+AI108</f>
        <v/>
      </c>
    </row>
  </sheetData>
  <mergeCells count="14">
    <mergeCell ref="K5:P5"/>
    <mergeCell ref="C4:C5"/>
    <mergeCell ref="AJ4:AJ6"/>
    <mergeCell ref="Z5:AB5"/>
    <mergeCell ref="D4:AB4"/>
    <mergeCell ref="D5:E5"/>
    <mergeCell ref="F5:G5"/>
    <mergeCell ref="U5:Y5"/>
    <mergeCell ref="H5:I5"/>
    <mergeCell ref="A2:AJ2"/>
    <mergeCell ref="AC4:AF5"/>
    <mergeCell ref="Q5:T5"/>
    <mergeCell ref="AG4:AI5"/>
    <mergeCell ref="A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Emily Eyre</dc:creator>
  <dcterms:created xsi:type="dcterms:W3CDTF">2008-10-06T17:22:04Z</dcterms:created>
  <dcterms:modified xsi:type="dcterms:W3CDTF">2025-09-29T16:31:22Z</dcterms:modified>
  <cp:lastModifiedBy>Emily Eyre</cp:lastModifiedBy>
  <cp:lastPrinted>2008-12-12T19:53:24Z</cp:lastPrinted>
</cp:coreProperties>
</file>