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4240" windowHeight="13020" tabRatio="600" firstSheet="0" activeTab="0" autoFilterDateGrouping="1"/>
  </bookViews>
  <sheets>
    <sheet name="Raw" sheetId="1" state="visible" r:id="rId1"/>
    <sheet name="Result" sheetId="2" state="visible" r:id="rId2"/>
  </sheets>
  <definedNames>
    <definedName name="Col_AA">Tab!$AA$2:INDEX(Tab!$AA:$AA,MATCH("Zzzz",Tab!$W:$W))</definedName>
    <definedName name="Col_AB">Tab!$AB$2:INDEX(Tab!$AB:$AB,MATCH("Zzzz",Tab!$W:$W))</definedName>
    <definedName name="Col_AC">Tab!$AC$2:INDEX(Tab!$AC:$AC,MATCH("Zzzz",Tab!$W:$W))</definedName>
    <definedName name="Col_AD">Tab!$AD$2:INDEX(Tab!$AD:$AD,MATCH("Zzzz",Tab!$W:$W))</definedName>
    <definedName name="Col_AE">Tab!$AE$2:INDEX(Tab!$AE:$AE,MATCH("Zzzz",Tab!$W:$W))</definedName>
    <definedName name="Col_M">Tab!$M$2:INDEX(Tab!$M:$M,MATCH("Zzzz",Tab!$W:$W))</definedName>
    <definedName name="Col_R">Tab!$R$2:INDEX(Tab!$R:$R,MATCH("Zzzz",Tab!$W:$W))</definedName>
    <definedName name="Col_W">Tab!$W$2:INDEX(Tab!$W:$W,MATCH("Zzzz",Tab!$W:$W))</definedName>
    <definedName name="Col_X">Tab!$X$2:INDEX(Tab!$X:$X,MATCH("Zzzz",Tab!$W:$W))</definedName>
    <definedName name="Col_Y">Tab!$Y$2:INDEX(Tab!$Y:$Y,MATCH("Zzzz",Tab!$W:$W))</definedName>
    <definedName name="Col_Z">Tab!$Z$2:INDEX(Tab!$Z:$Z,MATCH("Zzzz",Tab!$W:$W))</definedName>
  </definedNames>
  <calcPr calcId="191029" fullCalcOnLoad="1"/>
</workbook>
</file>

<file path=xl/styles.xml><?xml version="1.0" encoding="utf-8"?>
<styleSheet xmlns="http://schemas.openxmlformats.org/spreadsheetml/2006/main">
  <numFmts count="1">
    <numFmt numFmtId="164" formatCode="[$-F400]h:mm:ss\ AM/PM"/>
  </numFmts>
  <fonts count="9">
    <font>
      <name val="Calibri"/>
      <family val="2"/>
      <color theme="1"/>
      <sz val="11"/>
      <scheme val="minor"/>
    </font>
    <font>
      <name val="Arial"/>
      <family val="2"/>
      <color rgb="FF000000"/>
      <sz val="11"/>
    </font>
    <font>
      <name val="Arial"/>
      <family val="2"/>
      <b val="1"/>
      <color rgb="FF000000"/>
      <sz val="11"/>
    </font>
    <font>
      <name val="Arial"/>
      <family val="2"/>
      <color theme="1"/>
      <sz val="11"/>
    </font>
    <font>
      <name val="Arial"/>
      <family val="2"/>
      <b val="1"/>
      <color theme="1"/>
      <sz val="11"/>
    </font>
    <font>
      <name val="Calibri"/>
      <family val="2"/>
      <b val="1"/>
      <color theme="1"/>
      <sz val="11"/>
      <scheme val="minor"/>
    </font>
    <font>
      <name val="Calibri"/>
      <family val="2"/>
      <b val="1"/>
      <color theme="1"/>
      <sz val="22"/>
      <scheme val="minor"/>
    </font>
    <font>
      <name val="Calibri"/>
      <family val="2"/>
      <b val="1"/>
      <color theme="1"/>
      <sz val="18"/>
      <scheme val="minor"/>
    </font>
    <font>
      <name val="Segoe UI"/>
      <family val="2"/>
      <color rgb="FF3A3A3A"/>
      <sz val="11"/>
    </font>
  </fonts>
  <fills count="17">
    <fill>
      <patternFill/>
    </fill>
    <fill>
      <patternFill patternType="gray125"/>
    </fill>
    <fill>
      <patternFill patternType="solid">
        <fgColor theme="9" tint="0.3999755851924192"/>
        <bgColor indexed="64"/>
      </patternFill>
    </fill>
    <fill>
      <patternFill patternType="solid">
        <fgColor theme="9" tint="0.5999938962981048"/>
        <bgColor indexed="64"/>
      </patternFill>
    </fill>
    <fill>
      <patternFill patternType="solid">
        <fgColor theme="8" tint="0.7999816888943144"/>
        <bgColor indexed="64"/>
      </patternFill>
    </fill>
    <fill>
      <patternFill patternType="solid">
        <fgColor theme="8" tint="0.5999938962981048"/>
        <bgColor indexed="64"/>
      </patternFill>
    </fill>
    <fill>
      <patternFill patternType="solid">
        <fgColor theme="6" tint="0.5999938962981048"/>
        <bgColor indexed="64"/>
      </patternFill>
    </fill>
    <fill>
      <patternFill patternType="solid">
        <fgColor theme="5" tint="0.7999816888943144"/>
        <bgColor indexed="64"/>
      </patternFill>
    </fill>
    <fill>
      <patternFill patternType="solid">
        <fgColor theme="3" tint="0.5999938962981048"/>
        <bgColor indexed="64"/>
      </patternFill>
    </fill>
    <fill>
      <patternFill patternType="solid">
        <fgColor theme="7" tint="0.5999938962981048"/>
        <bgColor indexed="64"/>
      </patternFill>
    </fill>
    <fill>
      <patternFill patternType="solid">
        <fgColor rgb="FFFF66FF"/>
        <bgColor indexed="64"/>
      </patternFill>
    </fill>
    <fill>
      <patternFill patternType="solid">
        <fgColor theme="9" tint="0.7999816888943144"/>
        <bgColor indexed="64"/>
      </patternFill>
    </fill>
    <fill>
      <patternFill patternType="solid">
        <fgColor theme="6" tint="0.7999816888943144"/>
        <bgColor indexed="64"/>
      </patternFill>
    </fill>
    <fill>
      <patternFill patternType="solid">
        <fgColor rgb="FFCCCCFF"/>
        <bgColor indexed="64"/>
      </patternFill>
    </fill>
    <fill>
      <patternFill patternType="solid">
        <fgColor rgb="FF92D050"/>
        <bgColor indexed="64"/>
      </patternFill>
    </fill>
    <fill>
      <patternFill patternType="solid">
        <fgColor rgb="FF00B0F0"/>
        <bgColor indexed="64"/>
      </patternFill>
    </fill>
    <fill>
      <patternFill patternType="solid">
        <fgColor rgb="FFFFC000"/>
        <bgColor indexed="64"/>
      </patternFill>
    </fill>
  </fills>
  <borders count="15">
    <border>
      <left/>
      <right/>
      <top/>
      <bottom/>
      <diagonal/>
    </border>
    <border>
      <left style="medium">
        <color rgb="FF808080"/>
      </left>
      <right style="medium">
        <color rgb="FF808080"/>
      </right>
      <top style="medium">
        <color rgb="FF808080"/>
      </top>
      <bottom style="medium">
        <color rgb="FF808080"/>
      </bottom>
      <diagonal/>
    </border>
    <border>
      <left style="medium">
        <color rgb="FF808080"/>
      </left>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rgb="FF808080"/>
      </top>
      <bottom/>
      <diagonal/>
    </border>
    <border>
      <left/>
      <right style="medium">
        <color rgb="FF808080"/>
      </right>
      <top style="medium">
        <color rgb="FF808080"/>
      </top>
      <bottom/>
      <diagonal/>
    </border>
  </borders>
  <cellStyleXfs count="1">
    <xf numFmtId="0" fontId="0" fillId="0" borderId="0"/>
  </cellStyleXfs>
  <cellXfs count="63">
    <xf numFmtId="0" fontId="0" fillId="0" borderId="0" pivotButton="0" quotePrefix="0" xfId="0"/>
    <xf numFmtId="0" fontId="2" fillId="0" borderId="0" applyAlignment="1" pivotButton="0" quotePrefix="0" xfId="0">
      <alignment horizontal="left" vertical="center" wrapText="1"/>
    </xf>
    <xf numFmtId="0" fontId="0" fillId="0" borderId="0" applyAlignment="1" pivotButton="0" quotePrefix="0" xfId="0">
      <alignment horizontal="left" vertical="center" wrapText="1"/>
    </xf>
    <xf numFmtId="0" fontId="4" fillId="0" borderId="1" applyAlignment="1" pivotButton="0" quotePrefix="0" xfId="0">
      <alignment vertical="center" wrapText="1"/>
    </xf>
    <xf numFmtId="0" fontId="1" fillId="0" borderId="0" applyAlignment="1" pivotButton="0" quotePrefix="0" xfId="0">
      <alignment horizontal="left" vertical="center" wrapText="1"/>
    </xf>
    <xf numFmtId="0" fontId="6" fillId="0" borderId="0" pivotButton="0" quotePrefix="0" xfId="0"/>
    <xf numFmtId="14" fontId="7" fillId="0" borderId="4" applyAlignment="1" pivotButton="0" quotePrefix="0" xfId="0">
      <alignment horizontal="right"/>
    </xf>
    <xf numFmtId="0" fontId="5" fillId="0" borderId="8" applyAlignment="1" pivotButton="0" quotePrefix="0" xfId="0">
      <alignment horizontal="center" vertical="center" wrapText="1"/>
    </xf>
    <xf numFmtId="0" fontId="5" fillId="0" borderId="9" applyAlignment="1" pivotButton="0" quotePrefix="0" xfId="0">
      <alignment horizontal="center" vertical="center" wrapText="1"/>
    </xf>
    <xf numFmtId="0" fontId="5" fillId="0" borderId="10" applyAlignment="1" pivotButton="0" quotePrefix="0" xfId="0">
      <alignment horizontal="center" vertical="center" wrapText="1"/>
    </xf>
    <xf numFmtId="0" fontId="5" fillId="0" borderId="5" pivotButton="0" quotePrefix="0" xfId="0"/>
    <xf numFmtId="0" fontId="5" fillId="0" borderId="6" pivotButton="0" quotePrefix="0" xfId="0"/>
    <xf numFmtId="0" fontId="5" fillId="0" borderId="7" pivotButton="0" quotePrefix="0" xfId="0"/>
    <xf numFmtId="49" fontId="0" fillId="0" borderId="0" pivotButton="0" quotePrefix="0" xfId="0"/>
    <xf numFmtId="0" fontId="0" fillId="0" borderId="0" applyAlignment="1" pivotButton="0" quotePrefix="0" xfId="0">
      <alignment vertical="top"/>
    </xf>
    <xf numFmtId="0" fontId="5" fillId="0" borderId="11" applyAlignment="1" pivotButton="0" quotePrefix="0" xfId="0">
      <alignment horizontal="center" vertical="center"/>
    </xf>
    <xf numFmtId="0" fontId="5" fillId="0" borderId="10" applyAlignment="1" pivotButton="0" quotePrefix="0" xfId="0">
      <alignment horizontal="center" vertical="center"/>
    </xf>
    <xf numFmtId="0" fontId="5" fillId="0" borderId="12" applyAlignment="1" pivotButton="0" quotePrefix="0" xfId="0">
      <alignment horizontal="center" vertical="center"/>
    </xf>
    <xf numFmtId="49" fontId="5" fillId="0" borderId="12" applyAlignment="1" pivotButton="0" quotePrefix="0" xfId="0">
      <alignment horizontal="center" vertical="center"/>
    </xf>
    <xf numFmtId="0" fontId="5" fillId="0" borderId="8" applyAlignment="1" pivotButton="0" quotePrefix="0" xfId="0">
      <alignment horizontal="center" vertical="center"/>
    </xf>
    <xf numFmtId="0" fontId="5" fillId="0" borderId="4" applyAlignment="1" pivotButton="0" quotePrefix="0" xfId="0">
      <alignment horizontal="center" vertical="center" shrinkToFit="1"/>
    </xf>
    <xf numFmtId="0" fontId="0" fillId="3" borderId="0" applyAlignment="1" pivotButton="0" quotePrefix="0" xfId="0">
      <alignment horizontal="center"/>
    </xf>
    <xf numFmtId="0" fontId="0" fillId="2" borderId="0" applyAlignment="1" pivotButton="0" quotePrefix="0" xfId="0">
      <alignment horizontal="center"/>
    </xf>
    <xf numFmtId="0" fontId="0" fillId="4" borderId="0" applyAlignment="1" pivotButton="0" quotePrefix="0" xfId="0">
      <alignment horizontal="center"/>
    </xf>
    <xf numFmtId="0" fontId="0" fillId="5" borderId="0" applyAlignment="1" pivotButton="0" quotePrefix="0" xfId="0">
      <alignment horizontal="center"/>
    </xf>
    <xf numFmtId="0" fontId="0" fillId="6" borderId="0" applyAlignment="1" pivotButton="0" quotePrefix="0" xfId="0">
      <alignment horizontal="center"/>
    </xf>
    <xf numFmtId="0" fontId="0" fillId="7" borderId="0" applyAlignment="1" pivotButton="0" quotePrefix="0" xfId="0">
      <alignment horizontal="center"/>
    </xf>
    <xf numFmtId="20" fontId="0" fillId="4" borderId="0" applyAlignment="1" pivotButton="0" quotePrefix="0" xfId="0">
      <alignment horizontal="center"/>
    </xf>
    <xf numFmtId="20" fontId="0" fillId="8" borderId="0" applyAlignment="1" pivotButton="0" quotePrefix="0" xfId="0">
      <alignment horizontal="center"/>
    </xf>
    <xf numFmtId="20" fontId="0" fillId="9" borderId="0" applyAlignment="1" pivotButton="0" quotePrefix="0" xfId="0">
      <alignment horizontal="center"/>
    </xf>
    <xf numFmtId="0" fontId="0" fillId="6" borderId="0" applyAlignment="1" pivotButton="0" quotePrefix="0" xfId="0">
      <alignment horizontal="left"/>
    </xf>
    <xf numFmtId="0" fontId="0" fillId="6" borderId="0" applyAlignment="1" pivotButton="0" quotePrefix="0" xfId="0">
      <alignment horizontal="left" vertical="center"/>
    </xf>
    <xf numFmtId="0" fontId="0" fillId="3" borderId="0" pivotButton="0" quotePrefix="0" xfId="0"/>
    <xf numFmtId="0" fontId="0" fillId="3" borderId="0" applyAlignment="1" pivotButton="0" quotePrefix="0" xfId="0">
      <alignment horizontal="center" vertical="center"/>
    </xf>
    <xf numFmtId="164" fontId="0" fillId="0" borderId="0" pivotButton="0" quotePrefix="0" xfId="0"/>
    <xf numFmtId="0" fontId="5" fillId="0" borderId="11" applyAlignment="1" pivotButton="0" quotePrefix="0" xfId="0">
      <alignment horizontal="center" vertical="center" wrapText="1"/>
    </xf>
    <xf numFmtId="0" fontId="5" fillId="0" borderId="12" applyAlignment="1" pivotButton="0" quotePrefix="0" xfId="0">
      <alignment horizontal="center" vertical="center" wrapText="1"/>
    </xf>
    <xf numFmtId="2" fontId="0" fillId="0" borderId="0" pivotButton="0" quotePrefix="0" xfId="0"/>
    <xf numFmtId="0" fontId="8" fillId="3" borderId="0" pivotButton="0" quotePrefix="0" xfId="0"/>
    <xf numFmtId="20" fontId="0" fillId="0" borderId="0" pivotButton="0" quotePrefix="0" xfId="0"/>
    <xf numFmtId="20" fontId="0" fillId="3" borderId="0" pivotButton="0" quotePrefix="0" xfId="0"/>
    <xf numFmtId="0" fontId="0" fillId="0" borderId="0" applyAlignment="1" pivotButton="0" quotePrefix="0" xfId="0">
      <alignment horizontal="center" vertical="center" wrapText="1"/>
    </xf>
    <xf numFmtId="0" fontId="0" fillId="10" borderId="0" applyAlignment="1" pivotButton="0" quotePrefix="0" xfId="0">
      <alignment horizontal="center" vertical="center" wrapText="1"/>
    </xf>
    <xf numFmtId="20" fontId="0" fillId="10" borderId="0" applyAlignment="1" pivotButton="0" quotePrefix="0" xfId="0">
      <alignment horizontal="center" vertical="center" wrapText="1"/>
    </xf>
    <xf numFmtId="0" fontId="0" fillId="11" borderId="0" pivotButton="0" quotePrefix="0" xfId="0"/>
    <xf numFmtId="0" fontId="0" fillId="4" borderId="0" pivotButton="0" quotePrefix="0" xfId="0"/>
    <xf numFmtId="0" fontId="0" fillId="7" borderId="0" pivotButton="0" quotePrefix="0" xfId="0"/>
    <xf numFmtId="0" fontId="0" fillId="0" borderId="0" applyAlignment="1" pivotButton="0" quotePrefix="0" xfId="0">
      <alignment horizontal="center"/>
    </xf>
    <xf numFmtId="0" fontId="0" fillId="12" borderId="0" applyAlignment="1" pivotButton="0" quotePrefix="0" xfId="0">
      <alignment horizontal="center"/>
    </xf>
    <xf numFmtId="0" fontId="0" fillId="5" borderId="0" applyAlignment="1" pivotButton="0" quotePrefix="0" xfId="0">
      <alignment horizontal="left"/>
    </xf>
    <xf numFmtId="0" fontId="8" fillId="13" borderId="0" pivotButton="0" quotePrefix="0" xfId="0"/>
    <xf numFmtId="20" fontId="0" fillId="13" borderId="0" pivotButton="0" quotePrefix="0" xfId="0"/>
    <xf numFmtId="0" fontId="0" fillId="13" borderId="0" pivotButton="0" quotePrefix="0" xfId="0"/>
    <xf numFmtId="0" fontId="0" fillId="13" borderId="0" applyAlignment="1" pivotButton="0" quotePrefix="0" xfId="0">
      <alignment horizontal="center" vertical="center"/>
    </xf>
    <xf numFmtId="20" fontId="0" fillId="8" borderId="0" applyAlignment="1" pivotButton="0" quotePrefix="0" xfId="0">
      <alignment horizontal="left"/>
    </xf>
    <xf numFmtId="49" fontId="5" fillId="0" borderId="12" applyAlignment="1" pivotButton="0" quotePrefix="0" xfId="0">
      <alignment horizontal="center" vertical="center" wrapText="1"/>
    </xf>
    <xf numFmtId="0" fontId="0" fillId="13" borderId="0" applyAlignment="1" pivotButton="0" quotePrefix="0" xfId="0">
      <alignment horizontal="center"/>
    </xf>
    <xf numFmtId="0" fontId="4" fillId="0" borderId="2" applyAlignment="1" pivotButton="0" quotePrefix="0" xfId="0">
      <alignment vertical="center" wrapText="1"/>
    </xf>
    <xf numFmtId="0" fontId="4" fillId="0" borderId="3" applyAlignment="1" pivotButton="0" quotePrefix="0" xfId="0">
      <alignment vertical="center" wrapText="1"/>
    </xf>
    <xf numFmtId="0" fontId="0" fillId="14" borderId="0" applyAlignment="1" pivotButton="0" quotePrefix="0" xfId="0">
      <alignment horizontal="center" vertical="center" wrapText="1"/>
    </xf>
    <xf numFmtId="0" fontId="0" fillId="15" borderId="0" applyAlignment="1" pivotButton="0" quotePrefix="0" xfId="0">
      <alignment horizontal="center" vertical="center" wrapText="1"/>
    </xf>
    <xf numFmtId="0" fontId="0" fillId="16" borderId="0" applyAlignment="1" pivotButton="0" quotePrefix="0" xfId="0">
      <alignment horizontal="center" vertical="center" wrapText="1"/>
    </xf>
    <xf numFmtId="0" fontId="0" fillId="0" borderId="3" pivotButton="0" quotePrefix="0" xfId="0"/>
  </cellXfs>
  <cellStyles count="1">
    <cellStyle name="Normal" xfId="0" builtinId="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C1459"/>
  <sheetViews>
    <sheetView workbookViewId="0">
      <selection activeCell="A1200" sqref="A1200:B1200"/>
    </sheetView>
  </sheetViews>
  <sheetFormatPr baseColWidth="8" defaultColWidth="100.42578125" defaultRowHeight="15"/>
  <sheetData>
    <row r="1" ht="15" customHeight="1">
      <c r="A1" s="1" t="inlineStr">
        <is>
          <t>Passenger Name: PAX A</t>
        </is>
      </c>
    </row>
    <row r="2" ht="15" customHeight="1">
      <c r="A2" s="1" t="inlineStr">
        <is>
          <t>Access Consideration(s): Learning difficulties, Luggage</t>
        </is>
      </c>
    </row>
    <row r="3" ht="15" customHeight="1">
      <c r="A3" s="2" t="n"/>
    </row>
    <row r="4" ht="15" customHeight="1" thickBot="1">
      <c r="A4" s="1" t="inlineStr">
        <is>
          <t>Arrive</t>
        </is>
      </c>
      <c r="C4">
        <f>LEN(A9)</f>
        <v/>
      </c>
    </row>
    <row r="5" ht="15" customHeight="1" thickBot="1">
      <c r="A5" s="3" t="inlineStr">
        <is>
          <t>Pax Leg Origin: [Person_1]</t>
        </is>
      </c>
      <c r="B5" s="3" t="inlineStr">
        <is>
          <t>DEP Time: 15/08 07:21</t>
        </is>
      </c>
    </row>
    <row r="6" ht="15" customHeight="1" thickBot="1">
      <c r="A6" s="3" t="inlineStr">
        <is>
          <t>Pax Leg Destination: [Person_2] (Lancs)</t>
        </is>
      </c>
      <c r="B6" s="3" t="inlineStr">
        <is>
          <t>ARR Time: 15/08 07:44</t>
        </is>
      </c>
    </row>
    <row r="7" ht="15" customHeight="1" thickBot="1">
      <c r="A7" s="3" t="inlineStr">
        <is>
          <t>Headcode at Destination: 1B18</t>
        </is>
      </c>
      <c r="B7" s="3" t="inlineStr">
        <is>
          <t>[Person_3]: NT210700</t>
        </is>
      </c>
    </row>
    <row r="8" ht="15" customHeight="1" thickBot="1">
      <c r="A8" s="3" t="inlineStr">
        <is>
          <t>Coach:</t>
        </is>
      </c>
      <c r="B8" s="3" t="inlineStr">
        <is>
          <t>Seat:</t>
        </is>
      </c>
    </row>
    <row r="9" ht="15" customHeight="1" thickBot="1">
      <c r="A9" s="3" t="inlineStr">
        <is>
          <t>Station Assistance: Please take the customer to the correct platform onto the train and to a seat. The young girl is nervous about stepping on the train so a ramp may help. , Departing at station by Train/metro/tube, Use of station buggy (if available), Help with luggage, Use of ramp, Assistance for Transferring trains, Assistance for Alighting</t>
        </is>
      </c>
      <c r="B9" s="62" t="n"/>
    </row>
    <row r="10" ht="15" customHeight="1" thickBot="1">
      <c r="A10" s="3" t="inlineStr">
        <is>
          <t>On Train Assistance:</t>
        </is>
      </c>
      <c r="B10" s="62" t="n"/>
    </row>
    <row r="11" ht="15" customHeight="1" thickBot="1">
      <c r="A11" s="3" t="inlineStr">
        <is>
          <t>Meeting Point:</t>
        </is>
      </c>
      <c r="B11" s="62" t="n"/>
    </row>
    <row r="12" ht="15" customHeight="1" thickBot="1">
      <c r="A12" s="3" t="inlineStr">
        <is>
          <t xml:space="preserve">Contact Details: </t>
        </is>
      </c>
      <c r="B12" s="62" t="n"/>
    </row>
    <row r="13" ht="15" customHeight="1" thickBot="1">
      <c r="A13" s="3" t="inlineStr">
        <is>
          <t xml:space="preserve">Booking Ref: </t>
        </is>
      </c>
      <c r="B13" s="3" t="inlineStr">
        <is>
          <t>Seat Reservation reference:</t>
        </is>
      </c>
    </row>
    <row r="14" ht="15" customHeight="1" thickBot="1">
      <c r="A14" s="3" t="inlineStr">
        <is>
          <t>Journey Origin: [Person_1]</t>
        </is>
      </c>
      <c r="B14" s="3" t="inlineStr">
        <is>
          <t>Journey Destination: Dundee</t>
        </is>
      </c>
    </row>
    <row r="15" ht="15" customHeight="1"/>
    <row r="16" ht="15" customHeight="1"/>
    <row r="17" ht="15" customHeight="1">
      <c r="A17" s="1" t="inlineStr">
        <is>
          <t>Passenger Name: PAX A</t>
        </is>
      </c>
    </row>
    <row r="18" ht="15" customHeight="1">
      <c r="A18" s="1" t="inlineStr">
        <is>
          <t>Access Consideration(s): Learning difficulties, Luggage</t>
        </is>
      </c>
    </row>
    <row r="19" ht="15" customHeight="1">
      <c r="A19" s="2" t="n"/>
    </row>
    <row r="20" ht="15" customHeight="1">
      <c r="A20" s="1" t="inlineStr">
        <is>
          <t>[Person_4]</t>
        </is>
      </c>
    </row>
    <row r="21" ht="15" customHeight="1" thickBot="1">
      <c r="A21" s="4" t="n"/>
    </row>
    <row r="22" ht="15" customHeight="1" thickBot="1">
      <c r="A22" s="3" t="inlineStr">
        <is>
          <t>Pax Leg Origin: [Person_2] (Lancs)</t>
        </is>
      </c>
      <c r="B22" s="3" t="inlineStr">
        <is>
          <t>DEP Time: 15/08 07:53</t>
        </is>
      </c>
    </row>
    <row r="23" ht="15" customHeight="1" thickBot="1">
      <c r="A23" s="3" t="inlineStr">
        <is>
          <t>Pax Leg Destination: [Person_5]</t>
        </is>
      </c>
      <c r="B23" s="3" t="inlineStr">
        <is>
          <t>ARR Time: 15/08 10:18</t>
        </is>
      </c>
    </row>
    <row r="24" ht="15" customHeight="1" thickBot="1">
      <c r="A24" s="3" t="inlineStr">
        <is>
          <t>Headcode at Destination: 1S35</t>
        </is>
      </c>
      <c r="B24" s="3" t="inlineStr">
        <is>
          <t>[Person_3]: VT105900</t>
        </is>
      </c>
    </row>
    <row r="25" ht="15" customHeight="1" thickBot="1">
      <c r="A25" s="3" t="inlineStr">
        <is>
          <t>Coach:</t>
        </is>
      </c>
      <c r="B25" s="3" t="inlineStr">
        <is>
          <t>Seat:</t>
        </is>
      </c>
    </row>
    <row r="26" ht="15" customHeight="1" thickBot="1">
      <c r="A26" s="3" t="inlineStr">
        <is>
          <t>Station Assistance: Please take the customer to the correct platform onto the train and to a seat. The young girl is nervous about stepping on the train so a ramp may help. , [Person_6] at station by Pedestrian/other, Use of station buggy (if available), Use of ramp, Help with luggage, Assistance for Transferring trains, Assistance for Boarding</t>
        </is>
      </c>
      <c r="B26" s="62" t="n"/>
    </row>
    <row r="27" ht="15" customHeight="1" thickBot="1">
      <c r="A27" s="3" t="inlineStr">
        <is>
          <t>On Train Assistance:</t>
        </is>
      </c>
      <c r="B27" s="62" t="n"/>
    </row>
    <row r="28" ht="15" customHeight="1" thickBot="1">
      <c r="A28" s="3" t="inlineStr">
        <is>
          <t>Meeting Point:</t>
        </is>
      </c>
      <c r="B28" s="62" t="n"/>
    </row>
    <row r="29" ht="15" customHeight="1" thickBot="1">
      <c r="A29" s="3" t="inlineStr">
        <is>
          <t>Contact Details:</t>
        </is>
      </c>
      <c r="B29" s="62" t="n"/>
    </row>
    <row r="30" ht="15" customHeight="1" thickBot="1">
      <c r="A30" s="3" t="inlineStr">
        <is>
          <t>Booking Ref: PA-</t>
        </is>
      </c>
      <c r="B30" s="3" t="inlineStr">
        <is>
          <t>Seat Reservation reference:</t>
        </is>
      </c>
    </row>
    <row r="31" ht="15" customHeight="1" thickBot="1">
      <c r="A31" s="3" t="inlineStr">
        <is>
          <t>Journey Origin: [Person_1]</t>
        </is>
      </c>
      <c r="B31" s="3" t="inlineStr">
        <is>
          <t>Journey Destination: Dundee</t>
        </is>
      </c>
    </row>
    <row r="32" ht="15" customHeight="1"/>
    <row r="33" ht="15" customHeight="1"/>
    <row r="34" ht="15" customHeight="1">
      <c r="A34" s="1" t="inlineStr">
        <is>
          <t>Passenger Name: PAX B</t>
        </is>
      </c>
    </row>
    <row r="35" ht="15" customHeight="1">
      <c r="A35" s="1" t="inlineStr">
        <is>
          <t>Access Consideration(s): Visual impairment, walking stick or crutches, Other mobility aid user</t>
        </is>
      </c>
    </row>
    <row r="36" ht="15" customHeight="1">
      <c r="A36" s="2" t="n"/>
    </row>
    <row r="37" ht="15" customHeight="1">
      <c r="A37" s="1" t="inlineStr">
        <is>
          <t>Arrive</t>
        </is>
      </c>
    </row>
    <row r="38" ht="15" customHeight="1" thickBot="1">
      <c r="A38" s="4" t="n"/>
    </row>
    <row r="39" ht="15" customHeight="1" thickBot="1">
      <c r="A39" s="3" t="inlineStr">
        <is>
          <t>Pax Leg Origin: [Person_7]</t>
        </is>
      </c>
      <c r="B39" s="3" t="inlineStr">
        <is>
          <t>DEP Time: 15/08 08:09</t>
        </is>
      </c>
    </row>
    <row r="40" ht="15" customHeight="1" thickBot="1">
      <c r="A40" s="3" t="inlineStr">
        <is>
          <t>Pax Leg Destination: [Person_2] (Lancs)</t>
        </is>
      </c>
      <c r="B40" s="3" t="inlineStr">
        <is>
          <t>ARR Time: 15/08 08:52</t>
        </is>
      </c>
    </row>
    <row r="41" ht="15" customHeight="1" thickBot="1">
      <c r="A41" s="3" t="inlineStr">
        <is>
          <t>Headcode at Destination: 1P38</t>
        </is>
      </c>
      <c r="B41" s="3" t="inlineStr">
        <is>
          <t>[Person_3]: VT101900</t>
        </is>
      </c>
    </row>
    <row r="42" ht="15" customHeight="1" thickBot="1">
      <c r="A42" s="3" t="inlineStr">
        <is>
          <t>Coach:</t>
        </is>
      </c>
      <c r="B42" s="3" t="inlineStr">
        <is>
          <t>Seat:</t>
        </is>
      </c>
    </row>
    <row r="43" ht="15" customHeight="1" thickBot="1">
      <c r="A43" s="3" t="inlineStr">
        <is>
          <t>Station Assistance: Passenger needs assistance to seats for her and carer</t>
        </is>
      </c>
      <c r="B43" s="62" t="n"/>
    </row>
    <row r="44" ht="15" customHeight="1" thickBot="1">
      <c r="A44" s="3" t="inlineStr">
        <is>
          <t>On Train Assistance:</t>
        </is>
      </c>
      <c r="B44" s="62" t="n"/>
    </row>
    <row r="45" ht="15" customHeight="1" thickBot="1">
      <c r="A45" s="3" t="inlineStr">
        <is>
          <t>Meeting Point:</t>
        </is>
      </c>
      <c r="B45" s="62" t="n"/>
    </row>
    <row r="46" ht="15" customHeight="1" thickBot="1">
      <c r="A46" s="3" t="inlineStr">
        <is>
          <t>Contact details</t>
        </is>
      </c>
      <c r="B46" s="62" t="n"/>
    </row>
    <row r="47" ht="15" customHeight="1" thickBot="1">
      <c r="A47" s="3" t="inlineStr">
        <is>
          <t>Booking Ref: PA</t>
        </is>
      </c>
      <c r="B47" s="3" t="inlineStr">
        <is>
          <t>Seat Reservation reference:</t>
        </is>
      </c>
    </row>
    <row r="48" ht="15" customHeight="1" thickBot="1">
      <c r="A48" s="3" t="inlineStr">
        <is>
          <t>Journey Origin: [Person_8] General</t>
        </is>
      </c>
      <c r="B48" s="3" t="inlineStr">
        <is>
          <t>Journey Destination: Falkirk High</t>
        </is>
      </c>
    </row>
    <row r="49" ht="15" customHeight="1"/>
    <row r="50" ht="15" customHeight="1"/>
    <row r="51" ht="15" customHeight="1">
      <c r="A51" s="1" t="inlineStr">
        <is>
          <t>Passenger Name: PAX B</t>
        </is>
      </c>
    </row>
    <row r="52" ht="15" customHeight="1">
      <c r="A52" s="1" t="inlineStr">
        <is>
          <t>Access Consideration(s): Visual impairment, walking stick or crutches, Other mobility aid user</t>
        </is>
      </c>
    </row>
    <row r="53" ht="15" customHeight="1">
      <c r="A53" s="2" t="n"/>
    </row>
    <row r="54" ht="15" customHeight="1">
      <c r="A54" s="1" t="inlineStr">
        <is>
          <t>[Person_4]</t>
        </is>
      </c>
    </row>
    <row r="55" ht="15" customHeight="1" thickBot="1">
      <c r="A55" s="4" t="n"/>
    </row>
    <row r="56" ht="15" customHeight="1" thickBot="1">
      <c r="A56" s="3" t="inlineStr">
        <is>
          <t>Pax Leg Origin: [Person_2] (Lancs)</t>
        </is>
      </c>
      <c r="B56" s="3" t="inlineStr">
        <is>
          <t>DEP Time: 15/08 09:03</t>
        </is>
      </c>
    </row>
    <row r="57" ht="15" customHeight="1" thickBot="1">
      <c r="A57" s="3" t="inlineStr">
        <is>
          <t>Pax Leg Destination: Haymarket</t>
        </is>
      </c>
      <c r="B57" s="3" t="inlineStr">
        <is>
          <t>ARR Time: 15/08 11:31</t>
        </is>
      </c>
    </row>
    <row r="58" ht="15" customHeight="1" thickBot="1">
      <c r="A58" s="3" t="inlineStr">
        <is>
          <t>Headcode at Destination: 1S38</t>
        </is>
      </c>
      <c r="B58" s="3" t="inlineStr">
        <is>
          <t>[Person_3]: TP801200</t>
        </is>
      </c>
    </row>
    <row r="59" ht="15" customHeight="1" thickBot="1">
      <c r="A59" s="3" t="inlineStr">
        <is>
          <t>Coach:</t>
        </is>
      </c>
      <c r="B59" s="3" t="inlineStr">
        <is>
          <t>Seat:</t>
        </is>
      </c>
    </row>
    <row r="60" ht="15" customHeight="1" thickBot="1">
      <c r="A60" s="3" t="inlineStr">
        <is>
          <t>Station Assistance: Passenger needs assistance to seats for her and carer</t>
        </is>
      </c>
      <c r="B60" s="62" t="n"/>
    </row>
    <row r="61" ht="15" customHeight="1" thickBot="1">
      <c r="A61" s="3" t="inlineStr">
        <is>
          <t>On Train Assistance:</t>
        </is>
      </c>
      <c r="B61" s="62" t="n"/>
    </row>
    <row r="62" ht="15" customHeight="1" thickBot="1">
      <c r="A62" s="3" t="inlineStr">
        <is>
          <t>Meeting Point: On platform</t>
        </is>
      </c>
      <c r="B62" s="62" t="n"/>
    </row>
    <row r="63" ht="15" customHeight="1" thickBot="1">
      <c r="A63" s="3" t="inlineStr">
        <is>
          <t xml:space="preserve">Contact Details: </t>
        </is>
      </c>
      <c r="B63" s="62" t="n"/>
    </row>
    <row r="64" ht="15" customHeight="1" thickBot="1">
      <c r="A64" s="3" t="inlineStr">
        <is>
          <t xml:space="preserve">Booking Ref: </t>
        </is>
      </c>
      <c r="B64" s="3" t="inlineStr">
        <is>
          <t>Seat Reservation reference:</t>
        </is>
      </c>
    </row>
    <row r="65" ht="15" customHeight="1" thickBot="1">
      <c r="A65" s="3" t="inlineStr">
        <is>
          <t>Journey Origin: [Person_8] General</t>
        </is>
      </c>
      <c r="B65" s="3" t="inlineStr">
        <is>
          <t>Journey Destination: Falkirk High</t>
        </is>
      </c>
    </row>
    <row r="66" ht="15" customHeight="1"/>
    <row r="67" ht="15" customHeight="1"/>
    <row r="68" ht="15" customHeight="1">
      <c r="A68" s="1" t="inlineStr">
        <is>
          <t>Passenger Name: PAX C</t>
        </is>
      </c>
    </row>
    <row r="69" ht="15" customHeight="1">
      <c r="A69" s="1" t="inlineStr">
        <is>
          <t>Access Consideration(s): Other mobility impairment</t>
        </is>
      </c>
    </row>
    <row r="70" ht="15" customHeight="1">
      <c r="A70" s="2" t="n"/>
    </row>
    <row r="71" ht="15" customHeight="1">
      <c r="A71" s="1" t="inlineStr">
        <is>
          <t>[Person_4]</t>
        </is>
      </c>
    </row>
    <row r="72" ht="15" customHeight="1" thickBot="1">
      <c r="A72" s="4" t="n"/>
    </row>
    <row r="73" ht="15" customHeight="1" thickBot="1">
      <c r="A73" s="3" t="inlineStr">
        <is>
          <t>Pax Leg Origin: [Person_2] (Lancs)</t>
        </is>
      </c>
      <c r="B73" s="3" t="inlineStr">
        <is>
          <t>DEP Time: 15/08 09:09</t>
        </is>
      </c>
    </row>
    <row r="74" ht="15" customHeight="1" thickBot="1">
      <c r="A74" s="3" t="inlineStr">
        <is>
          <t>Pax Leg Destination: [Person_9]</t>
        </is>
      </c>
      <c r="B74" s="3" t="inlineStr">
        <is>
          <t>ARR Time: 15/08 09:54</t>
        </is>
      </c>
    </row>
    <row r="75" ht="15" customHeight="1" thickBot="1">
      <c r="A75" s="3" t="inlineStr">
        <is>
          <t>Headcode at Destination: 1U93</t>
        </is>
      </c>
      <c r="B75" s="3" t="inlineStr">
        <is>
          <t>[Person_3]: NT911900</t>
        </is>
      </c>
    </row>
    <row r="76" ht="15" customHeight="1" thickBot="1">
      <c r="A76" s="3" t="inlineStr">
        <is>
          <t>Coach:</t>
        </is>
      </c>
      <c r="B76" s="3" t="inlineStr">
        <is>
          <t>Seat:</t>
        </is>
      </c>
    </row>
    <row r="77" ht="15" customHeight="1" thickBot="1">
      <c r="A77" s="3" t="inlineStr">
        <is>
          <t>Station Assistance: Please assist through station and onto train. Provide priority seating. Call ahead to [Person_9] with seat location, [Person_6] at station by Car, Assistance for Boarding</t>
        </is>
      </c>
      <c r="B77" s="62" t="n"/>
    </row>
    <row r="78" ht="15" customHeight="1" thickBot="1">
      <c r="A78" s="3" t="inlineStr">
        <is>
          <t>On Train Assistance:</t>
        </is>
      </c>
      <c r="B78" s="62" t="n"/>
    </row>
    <row r="79" ht="15" customHeight="1" thickBot="1">
      <c r="A79" s="3" t="inlineStr">
        <is>
          <t>Meeting Point: Information Kiosk within the Waiting Room on Platform 3. 20 minutes before departure</t>
        </is>
      </c>
      <c r="B79" s="62" t="n"/>
    </row>
    <row r="80" ht="15" customHeight="1" thickBot="1">
      <c r="A80" s="3" t="inlineStr">
        <is>
          <t>Contact Details:</t>
        </is>
      </c>
      <c r="B80" s="62" t="n"/>
    </row>
    <row r="81" ht="15" customHeight="1" thickBot="1">
      <c r="A81" s="3" t="inlineStr">
        <is>
          <t xml:space="preserve">Booking Ref: </t>
        </is>
      </c>
      <c r="B81" s="3" t="inlineStr">
        <is>
          <t>Seat Reservation reference:</t>
        </is>
      </c>
    </row>
    <row r="82" ht="15" customHeight="1" thickBot="1">
      <c r="A82" s="3" t="inlineStr">
        <is>
          <t>Journey Origin: [Person_2] (Lancs)</t>
        </is>
      </c>
      <c r="B82" s="3" t="inlineStr">
        <is>
          <t>Journey Destination: Middlesbrough</t>
        </is>
      </c>
    </row>
    <row r="83" ht="15" customHeight="1"/>
    <row r="84" ht="15" customHeight="1"/>
    <row r="85" ht="15" customHeight="1">
      <c r="A85" s="1" t="inlineStr">
        <is>
          <t>Passenger Name: PAX D</t>
        </is>
      </c>
    </row>
    <row r="86" ht="15" customHeight="1">
      <c r="A86" s="1" t="inlineStr">
        <is>
          <t>Access Consideration(s): Hard of hearing/ Deaf, Other mobility aid user, guidance and luggage, Visual impairment</t>
        </is>
      </c>
    </row>
    <row r="87" ht="15" customHeight="1">
      <c r="A87" s="2" t="n"/>
    </row>
    <row r="88" ht="15" customHeight="1">
      <c r="A88" s="1" t="inlineStr">
        <is>
          <t>[Person_4]</t>
        </is>
      </c>
    </row>
    <row r="89" ht="15" customHeight="1" thickBot="1">
      <c r="A89" s="4" t="n"/>
    </row>
    <row r="90" ht="15" customHeight="1" thickBot="1">
      <c r="A90" s="3" t="inlineStr">
        <is>
          <t>Pax Leg Origin: [Person_2] (Lancs)</t>
        </is>
      </c>
      <c r="B90" s="3" t="inlineStr">
        <is>
          <t>DEP Time: 15/08 09:19</t>
        </is>
      </c>
    </row>
    <row r="91" ht="15" customHeight="1" thickBot="1">
      <c r="A91" s="3" t="inlineStr">
        <is>
          <t>Pax Leg Destination: [Person_10]</t>
        </is>
      </c>
      <c r="B91" s="3" t="inlineStr">
        <is>
          <t>ARR Time: 15/08 10:34</t>
        </is>
      </c>
    </row>
    <row r="92" ht="15" customHeight="1" thickBot="1">
      <c r="A92" s="3" t="inlineStr">
        <is>
          <t>Headcode at Destination:</t>
        </is>
      </c>
      <c r="B92" s="3" t="inlineStr">
        <is>
          <t>[Person_3]: VT353000</t>
        </is>
      </c>
    </row>
    <row r="93" ht="15" customHeight="1" thickBot="1">
      <c r="A93" s="3" t="inlineStr">
        <is>
          <t>Coach:</t>
        </is>
      </c>
      <c r="B93" s="3" t="inlineStr">
        <is>
          <t>Seat:</t>
        </is>
      </c>
    </row>
    <row r="94" ht="15" customHeight="1" thickBot="1">
      <c r="A94" s="3" t="inlineStr">
        <is>
          <t>Station Assistance: Please assist passenger on to the train to their seat Coach E 61 and 62, Help with luggage, Assistance for Boarding</t>
        </is>
      </c>
      <c r="B94" s="62" t="n"/>
    </row>
    <row r="95" ht="15" customHeight="1" thickBot="1">
      <c r="A95" s="3" t="inlineStr">
        <is>
          <t>On Train Assistance:</t>
        </is>
      </c>
      <c r="B95" s="62" t="n"/>
    </row>
    <row r="96" ht="15" customHeight="1" thickBot="1">
      <c r="A96" s="3" t="inlineStr">
        <is>
          <t>Meeting Point: Information Kiosk within the Waiting Room on Platform 3</t>
        </is>
      </c>
      <c r="B96" s="62" t="n"/>
    </row>
    <row r="97" ht="15" customHeight="1" thickBot="1">
      <c r="A97" s="3" t="inlineStr">
        <is>
          <t xml:space="preserve">Contact Details: </t>
        </is>
      </c>
      <c r="B97" s="62" t="n"/>
    </row>
    <row r="98" ht="15" customHeight="1" thickBot="1">
      <c r="A98" s="3" t="inlineStr">
        <is>
          <t>Booking Ref: PA-</t>
        </is>
      </c>
      <c r="B98" s="3" t="inlineStr">
        <is>
          <t>Seat Reservation reference:</t>
        </is>
      </c>
    </row>
    <row r="99" ht="15" customHeight="1" thickBot="1">
      <c r="A99" s="3" t="inlineStr">
        <is>
          <t>Journey Origin: [Person_2] (Lancs)</t>
        </is>
      </c>
      <c r="B99" s="3" t="inlineStr">
        <is>
          <t>Journey Destination: Southampton Central</t>
        </is>
      </c>
    </row>
    <row r="100" ht="15" customHeight="1"/>
    <row r="101" ht="15" customHeight="1"/>
    <row r="102" ht="15" customHeight="1">
      <c r="A102" s="1" t="inlineStr">
        <is>
          <t>Passenger Name: PAX E</t>
        </is>
      </c>
    </row>
    <row r="103" ht="15" customHeight="1">
      <c r="A103" s="1" t="inlineStr">
        <is>
          <t>Access Consideration(s): Visual impairment, Other mobility aid user, Blind passenger with white cane</t>
        </is>
      </c>
    </row>
    <row r="104" ht="15" customHeight="1">
      <c r="A104" s="2" t="n"/>
    </row>
    <row r="105" ht="15" customHeight="1">
      <c r="A105" s="1" t="inlineStr">
        <is>
          <t>Arrive</t>
        </is>
      </c>
    </row>
    <row r="106" ht="15" customHeight="1" thickBot="1">
      <c r="A106" s="4" t="n"/>
    </row>
    <row r="107" ht="15" customHeight="1" thickBot="1">
      <c r="A107" s="3" t="inlineStr">
        <is>
          <t>Pax Leg Origin: [Person_11]</t>
        </is>
      </c>
      <c r="B107" s="3" t="inlineStr">
        <is>
          <t>DEP Time: 15/08 08:59</t>
        </is>
      </c>
    </row>
    <row r="108" ht="15" customHeight="1" thickBot="1">
      <c r="A108" s="3" t="inlineStr">
        <is>
          <t>Pax Leg Destination: [Person_2] (Lancs)</t>
        </is>
      </c>
      <c r="B108" s="3" t="inlineStr">
        <is>
          <t>ARR Time: 15/08 09:23</t>
        </is>
      </c>
    </row>
    <row r="109" ht="15" customHeight="1" thickBot="1">
      <c r="A109" s="3" t="inlineStr">
        <is>
          <t>Headcode at Destination: 2N62</t>
        </is>
      </c>
      <c r="B109" s="3" t="inlineStr">
        <is>
          <t>[Person_3]: NT930200</t>
        </is>
      </c>
    </row>
    <row r="110" ht="15" customHeight="1" thickBot="1">
      <c r="A110" s="3" t="inlineStr">
        <is>
          <t>Coach:</t>
        </is>
      </c>
      <c r="B110" s="3" t="inlineStr">
        <is>
          <t>Seat:</t>
        </is>
      </c>
    </row>
    <row r="111" ht="15" customHeight="1" thickBot="1">
      <c r="A111" s="3" t="inlineStr">
        <is>
          <t>Station Assistance: Seat transfer, Use of station buggy (if available), Help with luggage, Assistance for Alighting</t>
        </is>
      </c>
      <c r="B111" s="62" t="n"/>
    </row>
    <row r="112" ht="15" customHeight="1" thickBot="1">
      <c r="A112" s="3" t="inlineStr">
        <is>
          <t>On Train Assistance: Seat transfer, Use of station buggy (if available), Help with luggage</t>
        </is>
      </c>
      <c r="B112" s="62" t="n"/>
    </row>
    <row r="113" ht="15" customHeight="1" thickBot="1">
      <c r="A113" s="3" t="inlineStr">
        <is>
          <t>Meeting Point:</t>
        </is>
      </c>
      <c r="B113" s="62" t="n"/>
    </row>
    <row r="114" ht="15" customHeight="1" thickBot="1">
      <c r="A114" s="3" t="inlineStr">
        <is>
          <t xml:space="preserve">Contact Details: </t>
        </is>
      </c>
      <c r="B114" s="62" t="n"/>
    </row>
    <row r="115" ht="15" customHeight="1" thickBot="1">
      <c r="A115" s="3" t="inlineStr">
        <is>
          <t>Booking Ref:</t>
        </is>
      </c>
      <c r="B115" s="3" t="inlineStr">
        <is>
          <t>Seat Reservation reference:</t>
        </is>
      </c>
    </row>
    <row r="116" ht="15" customHeight="1" thickBot="1">
      <c r="A116" s="3" t="inlineStr">
        <is>
          <t>Journey Origin: [Person_11]</t>
        </is>
      </c>
      <c r="B116" s="3" t="inlineStr">
        <is>
          <t>Journey Destination: [Person_2] (Lancs)</t>
        </is>
      </c>
    </row>
    <row r="117" ht="15" customHeight="1"/>
    <row r="118" ht="15" customHeight="1"/>
    <row r="119" ht="15" customHeight="1">
      <c r="A119" s="1" t="inlineStr">
        <is>
          <t>Passenger Name: PAX F</t>
        </is>
      </c>
    </row>
    <row r="120" ht="15" customHeight="1">
      <c r="A120" s="1" t="inlineStr">
        <is>
          <t>Access Consideration(s): Wheelchair user (manual)(within [Person_12] dimensions)</t>
        </is>
      </c>
    </row>
    <row r="121" ht="15" customHeight="1">
      <c r="A121" s="2" t="n"/>
    </row>
    <row r="122" ht="15" customHeight="1">
      <c r="A122" s="1" t="inlineStr">
        <is>
          <t>[Person_4]</t>
        </is>
      </c>
    </row>
    <row r="123" ht="15" customHeight="1" thickBot="1">
      <c r="A123" s="4" t="n"/>
    </row>
    <row r="124" ht="15" customHeight="1" thickBot="1">
      <c r="A124" s="3" t="inlineStr">
        <is>
          <t>Pax Leg Origin: [Person_2] (Lancs)</t>
        </is>
      </c>
      <c r="B124" s="3" t="inlineStr">
        <is>
          <t>DEP Time: 15/08 09:52</t>
        </is>
      </c>
    </row>
    <row r="125" ht="15" customHeight="1" thickBot="1">
      <c r="A125" s="3" t="inlineStr">
        <is>
          <t>Pax Leg Destination: [Person_5]</t>
        </is>
      </c>
      <c r="B125" s="3" t="inlineStr">
        <is>
          <t>ARR Time: 15/08 12:18</t>
        </is>
      </c>
    </row>
    <row r="126" ht="15" customHeight="1" thickBot="1">
      <c r="A126" s="3" t="inlineStr">
        <is>
          <t>Headcode at Destination:</t>
        </is>
      </c>
      <c r="B126" s="3" t="inlineStr">
        <is>
          <t>[Person_3]: VT300000</t>
        </is>
      </c>
    </row>
    <row r="127" ht="15" customHeight="1" thickBot="1">
      <c r="A127" s="3" t="inlineStr">
        <is>
          <t>Coach: D - AE/WC P COACH D STD /W 1256</t>
        </is>
      </c>
      <c r="B127" s="3" t="inlineStr">
        <is>
          <t>Seat: D61</t>
        </is>
      </c>
    </row>
    <row r="128" ht="15" customHeight="1" thickBot="1">
      <c r="A128" s="3" t="inlineStr">
        <is>
          <t>Station Assistance: Please assist customers onto the train with luggage and into appropriate seating , Help with luggage, Use of ramp, Assistance for Boarding</t>
        </is>
      </c>
      <c r="B128" s="62" t="n"/>
    </row>
    <row r="129" ht="15" customHeight="1" thickBot="1">
      <c r="A129" s="3" t="inlineStr">
        <is>
          <t>On Train Assistance:</t>
        </is>
      </c>
      <c r="B129" s="62" t="n"/>
    </row>
    <row r="130" ht="15" customHeight="1" thickBot="1">
      <c r="A130" s="3" t="inlineStr">
        <is>
          <t>Meeting Point: Waiting Room on Platform 3</t>
        </is>
      </c>
      <c r="B130" s="62" t="n"/>
    </row>
    <row r="131" ht="15" customHeight="1" thickBot="1">
      <c r="A131" s="3" t="inlineStr">
        <is>
          <t xml:space="preserve">Contact Details: </t>
        </is>
      </c>
      <c r="B131" s="62" t="n"/>
    </row>
    <row r="132" ht="15" customHeight="1" thickBot="1">
      <c r="A132" s="3" t="inlineStr">
        <is>
          <t>Booking Ref: PA-</t>
        </is>
      </c>
      <c r="B132" s="3" t="inlineStr">
        <is>
          <t>Seat Reservation reference: SR678460</t>
        </is>
      </c>
    </row>
    <row r="133" ht="15" customHeight="1" thickBot="1">
      <c r="A133" s="3" t="inlineStr">
        <is>
          <t>Journey Origin: [Person_2] (Lancs)</t>
        </is>
      </c>
      <c r="B133" s="3" t="inlineStr">
        <is>
          <t>Journey Destination: [Person_5]</t>
        </is>
      </c>
    </row>
    <row r="134" ht="15" customHeight="1"/>
    <row r="135" ht="15" customHeight="1"/>
    <row r="136" ht="15" customHeight="1">
      <c r="A136" s="1" t="inlineStr">
        <is>
          <t>Passenger Name: PAX G</t>
        </is>
      </c>
    </row>
    <row r="137" ht="15" customHeight="1">
      <c r="A137" s="1" t="inlineStr">
        <is>
          <t>Access Consideration(s): Other mobility impairment, Wheelchair user (manual)(within [Person_12] dimensions), customer is unsteady on her feet and has vertigo , Hard of hearing/ Deaf, Visual impairment</t>
        </is>
      </c>
    </row>
    <row r="138" ht="15" customHeight="1">
      <c r="A138" s="2" t="n"/>
    </row>
    <row r="139" ht="15" customHeight="1">
      <c r="A139" s="1" t="inlineStr">
        <is>
          <t>Arrive</t>
        </is>
      </c>
    </row>
    <row r="140" ht="15" customHeight="1" thickBot="1">
      <c r="A140" s="4" t="n"/>
    </row>
    <row r="141" ht="15" customHeight="1" thickBot="1">
      <c r="A141" s="3" t="inlineStr">
        <is>
          <t>Pax Leg Origin: Carlisle</t>
        </is>
      </c>
      <c r="B141" s="3" t="inlineStr">
        <is>
          <t>DEP Time: 15/08 09:23</t>
        </is>
      </c>
    </row>
    <row r="142" ht="15" customHeight="1" thickBot="1">
      <c r="A142" s="3" t="inlineStr">
        <is>
          <t>Pax Leg Destination: [Person_2] (Lancs)</t>
        </is>
      </c>
      <c r="B142" s="3" t="inlineStr">
        <is>
          <t>ARR Time: 15/08 10:37</t>
        </is>
      </c>
    </row>
    <row r="143" ht="15" customHeight="1" thickBot="1">
      <c r="A143" s="3" t="inlineStr">
        <is>
          <t>Headcode at Destination: 1M83</t>
        </is>
      </c>
      <c r="B143" s="3" t="inlineStr">
        <is>
          <t>[Person_3]: TP851500</t>
        </is>
      </c>
    </row>
    <row r="144" ht="15" customHeight="1" thickBot="1">
      <c r="A144" s="3" t="inlineStr">
        <is>
          <t>Coach: E - 8205 - Cl.397 Coach E 1st/Wheelchair 110</t>
        </is>
      </c>
      <c r="B144" s="3" t="inlineStr">
        <is>
          <t>Seat: E01, E03, E04</t>
        </is>
      </c>
    </row>
    <row r="145" ht="15" customHeight="1" thickBot="1">
      <c r="A145" s="3" t="inlineStr">
        <is>
          <t>Station Assistance: Please assist customer off the train to the connecting service , Assistance for Alighting, Assistance for Transferring trains, Help with luggage, Use of ramp</t>
        </is>
      </c>
      <c r="B145" s="62" t="n"/>
    </row>
    <row r="146" ht="15" customHeight="1" thickBot="1">
      <c r="A146" s="3" t="inlineStr">
        <is>
          <t>On Train Assistance:</t>
        </is>
      </c>
      <c r="B146" s="62" t="n"/>
    </row>
    <row r="147" ht="15" customHeight="1" thickBot="1">
      <c r="A147" s="3" t="inlineStr">
        <is>
          <t>Meeting Point: at train</t>
        </is>
      </c>
      <c r="B147" s="62" t="n"/>
    </row>
    <row r="148" ht="15" customHeight="1" thickBot="1">
      <c r="A148" s="3" t="inlineStr">
        <is>
          <t xml:space="preserve">Contact Details: </t>
        </is>
      </c>
      <c r="B148" s="62" t="n"/>
    </row>
    <row r="149" ht="15" customHeight="1" thickBot="1">
      <c r="A149" s="3" t="inlineStr">
        <is>
          <t>Booking Ref: PA-</t>
        </is>
      </c>
      <c r="B149" s="3" t="inlineStr">
        <is>
          <t>Seat Reservation reference: RB640148</t>
        </is>
      </c>
    </row>
    <row r="150" ht="15" customHeight="1" thickBot="1">
      <c r="A150" s="3" t="inlineStr">
        <is>
          <t>Journey Origin: Carlisle</t>
        </is>
      </c>
      <c r="B150" s="3" t="inlineStr">
        <is>
          <t>Journey Destination: Blackpool North</t>
        </is>
      </c>
    </row>
    <row r="151" ht="15" customHeight="1"/>
    <row r="152" ht="15" customHeight="1"/>
    <row r="153" ht="15" customHeight="1">
      <c r="A153" s="1" t="inlineStr">
        <is>
          <t>Passenger Name: PAX H</t>
        </is>
      </c>
    </row>
    <row r="154" ht="15" customHeight="1">
      <c r="A154" s="1" t="inlineStr">
        <is>
          <t>Access Consideration(s): have a child travelling with them also and 1 guide dog, Visual impairment, Accompanied by Assistance Dog</t>
        </is>
      </c>
    </row>
    <row r="155" ht="15" customHeight="1">
      <c r="A155" s="2" t="n"/>
    </row>
    <row r="156" ht="15" customHeight="1">
      <c r="A156" s="1" t="inlineStr">
        <is>
          <t>[Person_4]</t>
        </is>
      </c>
    </row>
    <row r="157" ht="15" customHeight="1" thickBot="1">
      <c r="A157" s="4" t="n"/>
    </row>
    <row r="158" ht="15" customHeight="1" thickBot="1">
      <c r="A158" s="3" t="inlineStr">
        <is>
          <t>Pax Leg Origin: [Person_2] (Lancs)</t>
        </is>
      </c>
      <c r="B158" s="3" t="inlineStr">
        <is>
          <t>DEP Time: 15/08 10:41</t>
        </is>
      </c>
    </row>
    <row r="159" ht="15" customHeight="1" thickBot="1">
      <c r="A159" s="3" t="inlineStr">
        <is>
          <t>Pax Leg Destination: Glasgow Central</t>
        </is>
      </c>
      <c r="B159" s="3" t="inlineStr">
        <is>
          <t>ARR Time: 15/08 13:04</t>
        </is>
      </c>
    </row>
    <row r="160" ht="15" customHeight="1" thickBot="1">
      <c r="A160" s="3" t="inlineStr">
        <is>
          <t>Headcode at Destination:</t>
        </is>
      </c>
      <c r="B160" s="3" t="inlineStr">
        <is>
          <t>[Person_3]: VT604000</t>
        </is>
      </c>
    </row>
    <row r="161" ht="15" customHeight="1" thickBot="1">
      <c r="A161" s="3" t="inlineStr">
        <is>
          <t>Coach:</t>
        </is>
      </c>
      <c r="B161" s="3" t="inlineStr">
        <is>
          <t>Seat:</t>
        </is>
      </c>
    </row>
    <row r="162" ht="15" customHeight="1" thickBot="1">
      <c r="A162" s="3" t="inlineStr">
        <is>
          <t>Station Assistance: Room for Assistance Dog, Help with luggage, Assistance for Boarding</t>
        </is>
      </c>
      <c r="B162" s="62" t="n"/>
    </row>
    <row r="163" ht="15" customHeight="1" thickBot="1">
      <c r="A163" s="3" t="inlineStr">
        <is>
          <t>On Train Assistance: help to find seats</t>
        </is>
      </c>
      <c r="B163" s="62" t="n"/>
    </row>
    <row r="164" ht="15" customHeight="1" thickBot="1">
      <c r="A164" s="3" t="inlineStr">
        <is>
          <t>Meeting Point: ticket office</t>
        </is>
      </c>
      <c r="B164" s="62" t="n"/>
    </row>
    <row r="165" ht="15" customHeight="1" thickBot="1">
      <c r="A165" s="3" t="inlineStr">
        <is>
          <t xml:space="preserve">Contact Details: </t>
        </is>
      </c>
      <c r="B165" s="62" t="n"/>
    </row>
    <row r="166" ht="15" customHeight="1" thickBot="1">
      <c r="A166" s="3" t="inlineStr">
        <is>
          <t>Booking Ref: PA-</t>
        </is>
      </c>
      <c r="B166" s="3" t="inlineStr">
        <is>
          <t>Seat Reservation reference:</t>
        </is>
      </c>
    </row>
    <row r="167" ht="15" customHeight="1" thickBot="1">
      <c r="A167" s="3" t="inlineStr">
        <is>
          <t>Journey Origin: [Person_2] (Lancs)</t>
        </is>
      </c>
      <c r="B167" s="3" t="inlineStr">
        <is>
          <t>Journey Destination: Glasgow Central</t>
        </is>
      </c>
    </row>
    <row r="168" ht="15" customHeight="1"/>
    <row r="169" ht="15" customHeight="1"/>
    <row r="170" ht="15" customHeight="1">
      <c r="A170" s="1" t="inlineStr">
        <is>
          <t>Passenger Name: PAX I</t>
        </is>
      </c>
    </row>
    <row r="171" ht="15" customHeight="1">
      <c r="A171" s="1" t="inlineStr">
        <is>
          <t>Access Consideration(s): Accompanied by [Person_13], Other mobility impairment, Other mobility aid user</t>
        </is>
      </c>
    </row>
    <row r="172" ht="15" customHeight="1">
      <c r="A172" s="2" t="n"/>
    </row>
    <row r="173" ht="15" customHeight="1">
      <c r="A173" s="1" t="inlineStr">
        <is>
          <t>Arrive</t>
        </is>
      </c>
    </row>
    <row r="174" ht="15" customHeight="1" thickBot="1">
      <c r="A174" s="4" t="n"/>
    </row>
    <row r="175" ht="15" customHeight="1" thickBot="1">
      <c r="A175" s="3" t="inlineStr">
        <is>
          <t>Pax Leg Origin: St Annes-on-the-Sea</t>
        </is>
      </c>
      <c r="B175" s="3" t="inlineStr">
        <is>
          <t>DEP Time: 15/08 10:21</t>
        </is>
      </c>
    </row>
    <row r="176" ht="15" customHeight="1" thickBot="1">
      <c r="A176" s="3" t="inlineStr">
        <is>
          <t>Pax Leg Destination: [Person_2] (Lancs)</t>
        </is>
      </c>
      <c r="B176" s="3" t="inlineStr">
        <is>
          <t>ARR Time: 15/08 10:50</t>
        </is>
      </c>
    </row>
    <row r="177" ht="15" customHeight="1" thickBot="1">
      <c r="A177" s="3" t="inlineStr">
        <is>
          <t>Headcode at Destination: 2S55</t>
        </is>
      </c>
      <c r="B177" s="3" t="inlineStr">
        <is>
          <t>[Person_3]: NT924300</t>
        </is>
      </c>
    </row>
    <row r="178" ht="15" customHeight="1" thickBot="1">
      <c r="A178" s="3" t="inlineStr">
        <is>
          <t>Coach:</t>
        </is>
      </c>
      <c r="B178" s="3" t="inlineStr">
        <is>
          <t>Seat:</t>
        </is>
      </c>
    </row>
    <row r="179" ht="15" customHeight="1" thickBot="1">
      <c r="A179" s="3" t="inlineStr">
        <is>
          <t>Station Assistance: Help with luggage, [Person_14] transfer, Room for Assistance Dog, Use of ramp, Assistance for Transferring trains, Assistance for Alighting</t>
        </is>
      </c>
      <c r="B179" s="62" t="n"/>
    </row>
    <row r="180" ht="15" customHeight="1" thickBot="1">
      <c r="A180" s="3" t="inlineStr">
        <is>
          <t>On Train Assistance: Assistance by traincrew for boarding</t>
        </is>
      </c>
      <c r="B180" s="62" t="n"/>
    </row>
    <row r="181" ht="15" customHeight="1" thickBot="1">
      <c r="A181" s="3" t="inlineStr">
        <is>
          <t>Meeting Point:</t>
        </is>
      </c>
      <c r="B181" s="62" t="n"/>
    </row>
    <row r="182" ht="15" customHeight="1" thickBot="1">
      <c r="A182" s="3" t="inlineStr">
        <is>
          <t xml:space="preserve">Contact Details: </t>
        </is>
      </c>
      <c r="B182" s="62" t="n"/>
    </row>
    <row r="183" ht="15" customHeight="1" thickBot="1">
      <c r="A183" s="3" t="inlineStr">
        <is>
          <t>Booking Ref: PA-</t>
        </is>
      </c>
      <c r="B183" s="3" t="inlineStr">
        <is>
          <t>Seat Reservation reference:</t>
        </is>
      </c>
    </row>
    <row r="184" ht="15" customHeight="1" thickBot="1">
      <c r="A184" s="3" t="inlineStr">
        <is>
          <t>Journey Origin: St Annes-on-the-Sea</t>
        </is>
      </c>
      <c r="B184" s="3" t="inlineStr">
        <is>
          <t>Journey Destination: New Brighton</t>
        </is>
      </c>
    </row>
    <row r="185" ht="15" customHeight="1"/>
    <row r="186" ht="15" customHeight="1"/>
    <row r="187" ht="15" customHeight="1">
      <c r="A187" s="1" t="inlineStr">
        <is>
          <t>Passenger Name: PAX J</t>
        </is>
      </c>
    </row>
    <row r="188" ht="15" customHeight="1">
      <c r="A188" s="1" t="inlineStr">
        <is>
          <t>Access Consideration(s): Registered blind, uses a white stick, Visual impairment</t>
        </is>
      </c>
    </row>
    <row r="189" ht="15" customHeight="1">
      <c r="A189" s="2" t="n"/>
    </row>
    <row r="190" ht="15" customHeight="1">
      <c r="A190" s="1" t="inlineStr">
        <is>
          <t>Arrive</t>
        </is>
      </c>
    </row>
    <row r="191" ht="15" customHeight="1" thickBot="1">
      <c r="A191" s="4" t="n"/>
    </row>
    <row r="192" ht="15" customHeight="1" thickBot="1">
      <c r="A192" s="3" t="inlineStr">
        <is>
          <t>Pax Leg Origin: [Person_15]</t>
        </is>
      </c>
      <c r="B192" s="3" t="inlineStr">
        <is>
          <t>DEP Time: 15/08 10:01</t>
        </is>
      </c>
    </row>
    <row r="193" ht="15" customHeight="1" thickBot="1">
      <c r="A193" s="3" t="inlineStr">
        <is>
          <t>Pax Leg Destination: [Person_2] (Lancs)</t>
        </is>
      </c>
      <c r="B193" s="3" t="inlineStr">
        <is>
          <t>ARR Time: 15/08 10:50</t>
        </is>
      </c>
    </row>
    <row r="194" ht="15" customHeight="1" thickBot="1">
      <c r="A194" s="3" t="inlineStr">
        <is>
          <t>Headcode at Destination: 1N55</t>
        </is>
      </c>
      <c r="B194" s="3" t="inlineStr">
        <is>
          <t>[Person_3]: NT912200</t>
        </is>
      </c>
    </row>
    <row r="195" ht="15" customHeight="1" thickBot="1">
      <c r="A195" s="3" t="inlineStr">
        <is>
          <t>Coach:</t>
        </is>
      </c>
      <c r="B195" s="3" t="inlineStr">
        <is>
          <t>Seat:</t>
        </is>
      </c>
    </row>
    <row r="196" ht="15" customHeight="1" thickBot="1">
      <c r="A196" s="3" t="inlineStr">
        <is>
          <t>Station Assistance: Do not require assistance at Manchester but will require some at Preston thank youpassenger registered blind. White stick user, no dog. assistance through station and to board and disembark train , [Person_16] priority seat</t>
        </is>
      </c>
      <c r="B196" s="62" t="n"/>
    </row>
    <row r="197" ht="15" customHeight="1" thickBot="1">
      <c r="A197" s="3" t="inlineStr">
        <is>
          <t>On Train Assistance: Do not require assistance at Manchester but will require some at Preston thank youpassenger registered blind. White stick user, no dog. assistance through station and to board and disembark train , [Person_16] priority seat</t>
        </is>
      </c>
      <c r="B197" s="62" t="n"/>
    </row>
    <row r="198" ht="15" customHeight="1" thickBot="1">
      <c r="A198" s="3" t="inlineStr">
        <is>
          <t>Meeting Point:</t>
        </is>
      </c>
      <c r="B198" s="62" t="n"/>
    </row>
    <row r="199" ht="15" customHeight="1" thickBot="1">
      <c r="A199" s="3" t="inlineStr">
        <is>
          <t xml:space="preserve">Contact Details: </t>
        </is>
      </c>
      <c r="B199" s="62" t="n"/>
    </row>
    <row r="200" ht="15" customHeight="1" thickBot="1">
      <c r="A200" s="3" t="inlineStr">
        <is>
          <t>Booking Ref: PA</t>
        </is>
      </c>
      <c r="B200" s="3" t="inlineStr">
        <is>
          <t>Seat Reservation reference:</t>
        </is>
      </c>
    </row>
    <row r="201" ht="15" customHeight="1" thickBot="1">
      <c r="A201" s="3" t="inlineStr">
        <is>
          <t>Journey Origin: [Person_15]</t>
        </is>
      </c>
      <c r="B201" s="3" t="inlineStr">
        <is>
          <t>Journey Destination: [Person_2] (Lancs)</t>
        </is>
      </c>
    </row>
    <row r="202" ht="15" customHeight="1"/>
    <row r="203" ht="15" customHeight="1"/>
    <row r="204" ht="15" customHeight="1">
      <c r="A204" s="1" t="inlineStr">
        <is>
          <t>Passenger Name: PAX G</t>
        </is>
      </c>
    </row>
    <row r="205" ht="15" customHeight="1">
      <c r="A205" s="1" t="inlineStr">
        <is>
          <t>Access Consideration(s): Other mobility impairment, Wheelchair user (manual)(within [Person_12] dimensions), customer is unsteady on her feet and has vertigo , Hard of hearing/ Deaf, Visual impairment</t>
        </is>
      </c>
    </row>
    <row r="206" ht="15" customHeight="1">
      <c r="A206" s="2" t="n"/>
    </row>
    <row r="207" ht="15" customHeight="1">
      <c r="A207" s="1" t="inlineStr">
        <is>
          <t>[Person_4]</t>
        </is>
      </c>
    </row>
    <row r="208" ht="15" customHeight="1" thickBot="1">
      <c r="A208" s="4" t="n"/>
    </row>
    <row r="209" ht="15" customHeight="1" thickBot="1">
      <c r="A209" s="3" t="inlineStr">
        <is>
          <t>Pax Leg Origin: [Person_2] (Lancs)</t>
        </is>
      </c>
      <c r="B209" s="3" t="inlineStr">
        <is>
          <t>DEP Time: 15/08 10:52</t>
        </is>
      </c>
    </row>
    <row r="210" ht="15" customHeight="1" thickBot="1">
      <c r="A210" s="3" t="inlineStr">
        <is>
          <t>Pax Leg Destination: Blackpool North</t>
        </is>
      </c>
      <c r="B210" s="3" t="inlineStr">
        <is>
          <t>ARR Time: 15/08 11:17</t>
        </is>
      </c>
    </row>
    <row r="211" ht="15" customHeight="1" thickBot="1">
      <c r="A211" s="3" t="inlineStr">
        <is>
          <t>Headcode at Destination: 1N55</t>
        </is>
      </c>
      <c r="B211" s="3" t="inlineStr">
        <is>
          <t>[Person_3]: NT912200</t>
        </is>
      </c>
    </row>
    <row r="212" ht="15" customHeight="1" thickBot="1">
      <c r="A212" s="3" t="inlineStr">
        <is>
          <t>Coach:</t>
        </is>
      </c>
      <c r="B212" s="3" t="inlineStr">
        <is>
          <t>Seat:</t>
        </is>
      </c>
    </row>
    <row r="213" ht="15" customHeight="1" thickBot="1">
      <c r="A213" s="3" t="inlineStr">
        <is>
          <t>Station Assistance: Please assist customer through the station to board customer will require use of the wheelchair space and 2 companion seats , Help with luggage, Use of ramp, Assistance for Boarding</t>
        </is>
      </c>
      <c r="B213" s="62" t="n"/>
    </row>
    <row r="214" ht="15" customHeight="1" thickBot="1">
      <c r="A214" s="3" t="inlineStr">
        <is>
          <t>On Train Assistance:</t>
        </is>
      </c>
      <c r="B214" s="62" t="n"/>
    </row>
    <row r="215" ht="15" customHeight="1" thickBot="1">
      <c r="A215" s="3" t="inlineStr">
        <is>
          <t>Meeting Point: at train</t>
        </is>
      </c>
      <c r="B215" s="62" t="n"/>
    </row>
    <row r="216" ht="15" customHeight="1" thickBot="1">
      <c r="A216" s="3" t="inlineStr">
        <is>
          <t xml:space="preserve">Contact Details: </t>
        </is>
      </c>
      <c r="B216" s="62" t="n"/>
    </row>
    <row r="217" ht="15" customHeight="1" thickBot="1">
      <c r="A217" s="3" t="inlineStr">
        <is>
          <t>Booking Ref: PA-</t>
        </is>
      </c>
      <c r="B217" s="3" t="inlineStr">
        <is>
          <t>Seat Reservation reference: RB640148</t>
        </is>
      </c>
    </row>
    <row r="218" ht="15" customHeight="1" thickBot="1">
      <c r="A218" s="3" t="inlineStr">
        <is>
          <t>Journey Origin: Carlisle</t>
        </is>
      </c>
      <c r="B218" s="3" t="inlineStr">
        <is>
          <t>Journey Destination: Blackpool North</t>
        </is>
      </c>
    </row>
    <row r="219" ht="15" customHeight="1"/>
    <row r="220" ht="15" customHeight="1"/>
    <row r="221" ht="15" customHeight="1">
      <c r="A221" s="1" t="inlineStr">
        <is>
          <t>Passenger Name: PAX K</t>
        </is>
      </c>
    </row>
    <row r="222" ht="15" customHeight="1">
      <c r="A222" s="1" t="inlineStr">
        <is>
          <t>Access Consideration(s): Wheelchair user (powered)(within [Person_12] dimensions)</t>
        </is>
      </c>
    </row>
    <row r="223" ht="15" customHeight="1">
      <c r="A223" s="2" t="n"/>
    </row>
    <row r="224" ht="15" customHeight="1">
      <c r="A224" s="1" t="inlineStr">
        <is>
          <t>Arrive</t>
        </is>
      </c>
    </row>
    <row r="225" ht="15" customHeight="1" thickBot="1">
      <c r="A225" s="4" t="n"/>
    </row>
    <row r="226" ht="15" customHeight="1" thickBot="1">
      <c r="A226" s="3" t="inlineStr">
        <is>
          <t>Pax Leg Origin: [Person_1]</t>
        </is>
      </c>
      <c r="B226" s="3" t="inlineStr">
        <is>
          <t>DEP Time: 15/08 10:28</t>
        </is>
      </c>
    </row>
    <row r="227" ht="15" customHeight="1" thickBot="1">
      <c r="A227" s="3" t="inlineStr">
        <is>
          <t>Pax Leg Destination: [Person_2] (Lancs)</t>
        </is>
      </c>
      <c r="B227" s="3" t="inlineStr">
        <is>
          <t>ARR Time: 15/08 10:53</t>
        </is>
      </c>
    </row>
    <row r="228" ht="15" customHeight="1" thickBot="1">
      <c r="A228" s="3" t="inlineStr">
        <is>
          <t>Headcode at Destination: 2H06</t>
        </is>
      </c>
      <c r="B228" s="3" t="inlineStr">
        <is>
          <t>[Person_3]: NT931100</t>
        </is>
      </c>
    </row>
    <row r="229" ht="15" customHeight="1" thickBot="1">
      <c r="A229" s="3" t="inlineStr">
        <is>
          <t>Coach:</t>
        </is>
      </c>
      <c r="B229" s="3" t="inlineStr">
        <is>
          <t>Seat:</t>
        </is>
      </c>
    </row>
    <row r="230" ht="15" customHeight="1" thickBot="1">
      <c r="A230" s="3" t="inlineStr">
        <is>
          <t>Station Assistance: Help with luggage, Use of ramp</t>
        </is>
      </c>
      <c r="B230" s="62" t="n"/>
    </row>
    <row r="231" ht="15" customHeight="1" thickBot="1">
      <c r="A231" s="3" t="inlineStr">
        <is>
          <t>On Train Assistance:</t>
        </is>
      </c>
      <c r="B231" s="62" t="n"/>
    </row>
    <row r="232" ht="15" customHeight="1" thickBot="1">
      <c r="A232" s="3" t="inlineStr">
        <is>
          <t>Meeting Point: On the train</t>
        </is>
      </c>
      <c r="B232" s="62" t="n"/>
    </row>
    <row r="233" ht="15" customHeight="1" thickBot="1">
      <c r="A233" s="3" t="inlineStr">
        <is>
          <t>Contact Details:</t>
        </is>
      </c>
      <c r="B233" s="62" t="n"/>
    </row>
    <row r="234" ht="15" customHeight="1" thickBot="1">
      <c r="A234" s="3" t="inlineStr">
        <is>
          <t>Booking Ref: PA-</t>
        </is>
      </c>
      <c r="B234" s="3" t="inlineStr">
        <is>
          <t>Seat Reservation reference:</t>
        </is>
      </c>
    </row>
    <row r="235" ht="15" customHeight="1" thickBot="1">
      <c r="A235" s="3" t="inlineStr">
        <is>
          <t>Journey Origin: [Person_1]</t>
        </is>
      </c>
      <c r="B235" s="3" t="inlineStr">
        <is>
          <t>Journey Destination: [Person_17]</t>
        </is>
      </c>
    </row>
    <row r="236" ht="15" customHeight="1"/>
    <row r="237" ht="15" customHeight="1"/>
    <row r="238" ht="15" customHeight="1">
      <c r="A238" s="1" t="inlineStr">
        <is>
          <t>Passenger Name: PAX L</t>
        </is>
      </c>
    </row>
    <row r="239" ht="15" customHeight="1">
      <c r="A239" s="1" t="inlineStr">
        <is>
          <t>Access Consideration(s): Visual impairment, Other mobility impairment</t>
        </is>
      </c>
    </row>
    <row r="240" ht="15" customHeight="1">
      <c r="A240" s="2" t="n"/>
    </row>
    <row r="241" ht="15" customHeight="1">
      <c r="A241" s="1" t="inlineStr">
        <is>
          <t>[Person_4]</t>
        </is>
      </c>
    </row>
    <row r="242" ht="15" customHeight="1" thickBot="1">
      <c r="A242" s="4" t="n"/>
    </row>
    <row r="243" ht="15" customHeight="1" thickBot="1">
      <c r="A243" s="3" t="inlineStr">
        <is>
          <t>Pax Leg Origin: [Person_2] (Lancs)</t>
        </is>
      </c>
      <c r="B243" s="3" t="inlineStr">
        <is>
          <t>DEP Time: 15/08 10:59</t>
        </is>
      </c>
    </row>
    <row r="244" ht="15" customHeight="1" thickBot="1">
      <c r="A244" s="3" t="inlineStr">
        <is>
          <t>Pax Leg Destination: [Person_18]</t>
        </is>
      </c>
      <c r="B244" s="3" t="inlineStr">
        <is>
          <t>ARR Time: 15/08 13:18</t>
        </is>
      </c>
    </row>
    <row r="245" ht="15" customHeight="1" thickBot="1">
      <c r="A245" s="3" t="inlineStr">
        <is>
          <t>Headcode at Destination: 1M08</t>
        </is>
      </c>
      <c r="B245" s="3" t="inlineStr">
        <is>
          <t>[Person_3]: VT605900</t>
        </is>
      </c>
    </row>
    <row r="246" ht="15" customHeight="1" thickBot="1">
      <c r="A246" s="3" t="inlineStr">
        <is>
          <t>Coach:</t>
        </is>
      </c>
      <c r="B246" s="3" t="inlineStr">
        <is>
          <t>Seat:</t>
        </is>
      </c>
    </row>
    <row r="247" ht="15" customHeight="1" thickBot="1">
      <c r="A247" s="3" t="inlineStr">
        <is>
          <t>Station Assistance: Guide customer through station onto train, Call ahead with seats, [Person_14] transfer, Assistance for Boarding</t>
        </is>
      </c>
      <c r="B247" s="62" t="n"/>
    </row>
    <row r="248" ht="15" customHeight="1" thickBot="1">
      <c r="A248" s="3" t="inlineStr">
        <is>
          <t>On Train Assistance:</t>
        </is>
      </c>
      <c r="B248" s="62" t="n"/>
    </row>
    <row r="249" ht="15" customHeight="1" thickBot="1">
      <c r="A249" s="3" t="inlineStr">
        <is>
          <t>Meeting Point: Information Kiosk within the Waiting Room on Platform 3, 30 mins</t>
        </is>
      </c>
      <c r="B249" s="62" t="n"/>
    </row>
    <row r="250" ht="15" customHeight="1" thickBot="1">
      <c r="A250" s="3" t="inlineStr">
        <is>
          <t xml:space="preserve">Contact Details: </t>
        </is>
      </c>
      <c r="B250" s="62" t="n"/>
    </row>
    <row r="251" ht="15" customHeight="1" thickBot="1">
      <c r="A251" s="3" t="inlineStr">
        <is>
          <t>Booking Ref: PA</t>
        </is>
      </c>
      <c r="B251" s="3" t="inlineStr">
        <is>
          <t>Seat Reservation reference:</t>
        </is>
      </c>
    </row>
    <row r="252" ht="15" customHeight="1" thickBot="1">
      <c r="A252" s="3" t="inlineStr">
        <is>
          <t>Journey Origin: [Person_2] (Lancs)</t>
        </is>
      </c>
      <c r="B252" s="3" t="inlineStr">
        <is>
          <t>Journey Destination: [Person_18]</t>
        </is>
      </c>
    </row>
    <row r="253" ht="15" customHeight="1"/>
    <row r="254" ht="15" customHeight="1"/>
    <row r="255" ht="15" customHeight="1">
      <c r="A255" s="1" t="inlineStr">
        <is>
          <t>Passenger Name: PAX M</t>
        </is>
      </c>
    </row>
    <row r="256" ht="15" customHeight="1">
      <c r="A256" s="1" t="inlineStr">
        <is>
          <t>Access Consideration(s): Elderly, Other mobility impairment</t>
        </is>
      </c>
    </row>
    <row r="257" ht="15" customHeight="1">
      <c r="A257" s="2" t="n"/>
    </row>
    <row r="258" ht="15" customHeight="1">
      <c r="A258" s="1" t="inlineStr">
        <is>
          <t>[Person_4]</t>
        </is>
      </c>
    </row>
    <row r="259" ht="15" customHeight="1" thickBot="1">
      <c r="A259" s="4" t="n"/>
    </row>
    <row r="260" ht="15" customHeight="1" thickBot="1">
      <c r="A260" s="3" t="inlineStr">
        <is>
          <t>Pax Leg Origin: [Person_2] (Lancs)</t>
        </is>
      </c>
      <c r="B260" s="3" t="inlineStr">
        <is>
          <t>DEP Time: 15/08 10:59</t>
        </is>
      </c>
    </row>
    <row r="261" ht="15" customHeight="1" thickBot="1">
      <c r="A261" s="3" t="inlineStr">
        <is>
          <t>Pax Leg Destination: [Person_18]</t>
        </is>
      </c>
      <c r="B261" s="3" t="inlineStr">
        <is>
          <t>ARR Time: 15/08 13:08</t>
        </is>
      </c>
    </row>
    <row r="262" ht="15" customHeight="1" thickBot="1">
      <c r="A262" s="3" t="inlineStr">
        <is>
          <t>Headcode at Destination:</t>
        </is>
      </c>
      <c r="B262" s="3" t="inlineStr">
        <is>
          <t>[Person_3]: VT660000</t>
        </is>
      </c>
    </row>
    <row r="263" ht="15" customHeight="1" thickBot="1">
      <c r="A263" s="3" t="inlineStr">
        <is>
          <t>Coach:</t>
        </is>
      </c>
      <c r="B263" s="3" t="inlineStr">
        <is>
          <t>Seat:</t>
        </is>
      </c>
    </row>
    <row r="264" ht="15" customHeight="1" thickBot="1">
      <c r="A264" s="3" t="inlineStr">
        <is>
          <t>Station Assistance: Please assist the customer on the train to their seat J12, Help with luggage, Assistance for Boarding</t>
        </is>
      </c>
      <c r="B264" s="62" t="n"/>
    </row>
    <row r="265" ht="15" customHeight="1" thickBot="1">
      <c r="A265" s="3" t="inlineStr">
        <is>
          <t>On Train Assistance:</t>
        </is>
      </c>
      <c r="B265" s="62" t="n"/>
    </row>
    <row r="266" ht="15" customHeight="1" thickBot="1">
      <c r="A266" s="3" t="inlineStr">
        <is>
          <t>Meeting Point: Passenger Assist meeting point is at the Information Kiosk within the Waiting Room on Platform 3</t>
        </is>
      </c>
      <c r="B266" s="62" t="n"/>
    </row>
    <row r="267" ht="15" customHeight="1" thickBot="1">
      <c r="A267" s="3" t="inlineStr">
        <is>
          <t>Contact Details: +</t>
        </is>
      </c>
      <c r="B267" s="62" t="n"/>
    </row>
    <row r="268" ht="15" customHeight="1" thickBot="1">
      <c r="A268" s="3" t="inlineStr">
        <is>
          <t>Booking Ref: PA-</t>
        </is>
      </c>
      <c r="B268" s="3" t="inlineStr">
        <is>
          <t>Seat Reservation reference:</t>
        </is>
      </c>
    </row>
    <row r="269" ht="15" customHeight="1" thickBot="1">
      <c r="A269" s="3" t="inlineStr">
        <is>
          <t>Journey Origin: [Person_2] (Lancs)</t>
        </is>
      </c>
      <c r="B269" s="3" t="inlineStr">
        <is>
          <t>Journey Destination: [Person_18]</t>
        </is>
      </c>
    </row>
    <row r="270" ht="15" customHeight="1"/>
    <row r="271" ht="15" customHeight="1"/>
    <row r="272" ht="15" customHeight="1">
      <c r="A272" s="1" t="inlineStr">
        <is>
          <t>Passenger Name: PAX N</t>
        </is>
      </c>
    </row>
    <row r="273" ht="15" customHeight="1">
      <c r="A273" s="1" t="inlineStr">
        <is>
          <t>Access Consideration(s): buggy needed, Other mobility impairment</t>
        </is>
      </c>
    </row>
    <row r="274" ht="15" customHeight="1">
      <c r="A274" s="2" t="n"/>
    </row>
    <row r="275" ht="15" customHeight="1">
      <c r="A275" s="1" t="inlineStr">
        <is>
          <t>[Person_4]</t>
        </is>
      </c>
    </row>
    <row r="276" ht="15" customHeight="1" thickBot="1">
      <c r="A276" s="4" t="n"/>
    </row>
    <row r="277" ht="15" customHeight="1" thickBot="1">
      <c r="A277" s="3" t="inlineStr">
        <is>
          <t>Pax Leg Origin: [Person_2] (Lancs)</t>
        </is>
      </c>
      <c r="B277" s="3" t="inlineStr">
        <is>
          <t>DEP Time: 15/08 10:59</t>
        </is>
      </c>
    </row>
    <row r="278" ht="15" customHeight="1" thickBot="1">
      <c r="A278" s="3" t="inlineStr">
        <is>
          <t>Pax Leg Destination: [Person_18]</t>
        </is>
      </c>
      <c r="B278" s="3" t="inlineStr">
        <is>
          <t>ARR Time: 15/08 13:08</t>
        </is>
      </c>
    </row>
    <row r="279" ht="15" customHeight="1" thickBot="1">
      <c r="A279" s="3" t="inlineStr">
        <is>
          <t>Headcode at Destination:</t>
        </is>
      </c>
      <c r="B279" s="3" t="inlineStr">
        <is>
          <t>[Person_3]: VT660000</t>
        </is>
      </c>
    </row>
    <row r="280" ht="15" customHeight="1" thickBot="1">
      <c r="A280" s="3" t="inlineStr">
        <is>
          <t>Coach:</t>
        </is>
      </c>
      <c r="B280" s="3" t="inlineStr">
        <is>
          <t>Seat:</t>
        </is>
      </c>
    </row>
    <row r="281" ht="15" customHeight="1" thickBot="1">
      <c r="A281" s="3" t="inlineStr">
        <is>
          <t>Station Assistance: A43, Use of station wheelchair (if available), Use of station buggy (if available), Help with luggage, Assistance for Boarding</t>
        </is>
      </c>
      <c r="B281" s="62" t="n"/>
    </row>
    <row r="282" ht="15" customHeight="1" thickBot="1">
      <c r="A282" s="3" t="inlineStr">
        <is>
          <t>On Train Assistance:</t>
        </is>
      </c>
      <c r="B282" s="62" t="n"/>
    </row>
    <row r="283" ht="15" customHeight="1" thickBot="1">
      <c r="A283" s="3" t="inlineStr">
        <is>
          <t>Meeting Point: Ticket office</t>
        </is>
      </c>
      <c r="B283" s="62" t="n"/>
    </row>
    <row r="284" ht="15" customHeight="1" thickBot="1">
      <c r="A284" s="3" t="inlineStr">
        <is>
          <t xml:space="preserve">Contact Details: </t>
        </is>
      </c>
      <c r="B284" s="62" t="n"/>
    </row>
    <row r="285" ht="15" customHeight="1" thickBot="1">
      <c r="A285" s="3" t="inlineStr">
        <is>
          <t>Booking Ref: PA-</t>
        </is>
      </c>
      <c r="B285" s="3" t="inlineStr">
        <is>
          <t>Seat Reservation reference:</t>
        </is>
      </c>
    </row>
    <row r="286" ht="15" customHeight="1" thickBot="1">
      <c r="A286" s="3" t="inlineStr">
        <is>
          <t>Journey Origin: [Person_2] (Lancs)</t>
        </is>
      </c>
      <c r="B286" s="3" t="inlineStr">
        <is>
          <t>Journey Destination: [Person_18]</t>
        </is>
      </c>
    </row>
    <row r="287" ht="15" customHeight="1"/>
    <row r="288" ht="15" customHeight="1"/>
    <row r="289" ht="15" customHeight="1">
      <c r="A289" s="1" t="inlineStr">
        <is>
          <t>Passenger Name: PAX O</t>
        </is>
      </c>
    </row>
    <row r="290" ht="15" customHeight="1">
      <c r="A290" s="1" t="inlineStr">
        <is>
          <t>Access Consideration(s): severe asthmatic, Other mobility aid user</t>
        </is>
      </c>
    </row>
    <row r="291" ht="15" customHeight="1">
      <c r="A291" s="2" t="n"/>
    </row>
    <row r="292" ht="15" customHeight="1">
      <c r="A292" s="1" t="inlineStr">
        <is>
          <t>[Person_4]</t>
        </is>
      </c>
    </row>
    <row r="293" ht="15" customHeight="1" thickBot="1">
      <c r="A293" s="4" t="n"/>
    </row>
    <row r="294" ht="15" customHeight="1" thickBot="1">
      <c r="A294" s="3" t="inlineStr">
        <is>
          <t>Pax Leg Origin: [Person_2] (Lancs)</t>
        </is>
      </c>
      <c r="B294" s="3" t="inlineStr">
        <is>
          <t>DEP Time: 15/08 10:59</t>
        </is>
      </c>
    </row>
    <row r="295" ht="15" customHeight="1" thickBot="1">
      <c r="A295" s="3" t="inlineStr">
        <is>
          <t>Pax Leg Destination: [Person_18]</t>
        </is>
      </c>
      <c r="B295" s="3" t="inlineStr">
        <is>
          <t>ARR Time: 15/08 13:08</t>
        </is>
      </c>
    </row>
    <row r="296" ht="15" customHeight="1" thickBot="1">
      <c r="A296" s="3" t="inlineStr">
        <is>
          <t>Headcode at Destination:</t>
        </is>
      </c>
      <c r="B296" s="3" t="inlineStr">
        <is>
          <t>[Person_3]: VT660000</t>
        </is>
      </c>
    </row>
    <row r="297" ht="15" customHeight="1" thickBot="1">
      <c r="A297" s="3" t="inlineStr">
        <is>
          <t>Coach:</t>
        </is>
      </c>
      <c r="B297" s="3" t="inlineStr">
        <is>
          <t>Seat:</t>
        </is>
      </c>
    </row>
    <row r="298" ht="15" customHeight="1" thickBot="1">
      <c r="A298" s="3" t="inlineStr">
        <is>
          <t>Station Assistance: No help at [Person_2] (do not cancel)</t>
        </is>
      </c>
      <c r="B298" s="62" t="n"/>
    </row>
    <row r="299" ht="15" customHeight="1" thickBot="1">
      <c r="A299" s="3" t="inlineStr">
        <is>
          <t>On Train Assistance:</t>
        </is>
      </c>
      <c r="B299" s="62" t="n"/>
    </row>
    <row r="300" ht="15" customHeight="1" thickBot="1">
      <c r="A300" s="3" t="inlineStr">
        <is>
          <t>Meeting Point: No help required</t>
        </is>
      </c>
      <c r="B300" s="62" t="n"/>
    </row>
    <row r="301" ht="15" customHeight="1" thickBot="1">
      <c r="A301" s="3" t="inlineStr">
        <is>
          <t xml:space="preserve">Contact Details: </t>
        </is>
      </c>
      <c r="B301" s="62" t="n"/>
    </row>
    <row r="302" ht="15" customHeight="1" thickBot="1">
      <c r="A302" s="3" t="inlineStr">
        <is>
          <t>Booking Ref: PA-</t>
        </is>
      </c>
      <c r="B302" s="3" t="inlineStr">
        <is>
          <t>Seat Reservation reference:</t>
        </is>
      </c>
    </row>
    <row r="303" ht="15" customHeight="1" thickBot="1">
      <c r="A303" s="3" t="inlineStr">
        <is>
          <t>Journey Origin: [Person_2] (Lancs)</t>
        </is>
      </c>
      <c r="B303" s="3" t="inlineStr">
        <is>
          <t>Journey Destination: [Person_18]</t>
        </is>
      </c>
    </row>
    <row r="304" ht="15" customHeight="1"/>
    <row r="305" ht="15" customHeight="1"/>
    <row r="306" ht="15" customHeight="1">
      <c r="A306" s="1" t="inlineStr">
        <is>
          <t>Passenger Name: PAX K</t>
        </is>
      </c>
    </row>
    <row r="307" ht="15" customHeight="1">
      <c r="A307" s="1" t="inlineStr">
        <is>
          <t>Access Consideration(s): Wheelchair user (powered)(within [Person_12] dimensions)</t>
        </is>
      </c>
    </row>
    <row r="308" ht="15" customHeight="1">
      <c r="A308" s="2" t="n"/>
    </row>
    <row r="309" ht="15" customHeight="1">
      <c r="A309" s="1" t="inlineStr">
        <is>
          <t>[Person_4]</t>
        </is>
      </c>
    </row>
    <row r="310" ht="15" customHeight="1" thickBot="1">
      <c r="A310" s="4" t="n"/>
    </row>
    <row r="311" ht="15" customHeight="1" thickBot="1">
      <c r="A311" s="3" t="inlineStr">
        <is>
          <t>Pax Leg Origin: [Person_2] (Lancs)</t>
        </is>
      </c>
      <c r="B311" s="3" t="inlineStr">
        <is>
          <t>DEP Time: 15/08 11:04</t>
        </is>
      </c>
    </row>
    <row r="312" ht="15" customHeight="1" thickBot="1">
      <c r="A312" s="3" t="inlineStr">
        <is>
          <t>Pax Leg Destination: Haymarket</t>
        </is>
      </c>
      <c r="B312" s="3" t="inlineStr">
        <is>
          <t>ARR Time: 15/08 13:21</t>
        </is>
      </c>
    </row>
    <row r="313" ht="15" customHeight="1" thickBot="1">
      <c r="A313" s="3" t="inlineStr">
        <is>
          <t>Headcode at Destination: 1S46</t>
        </is>
      </c>
      <c r="B313" s="3" t="inlineStr">
        <is>
          <t>[Person_3]: TP802000</t>
        </is>
      </c>
    </row>
    <row r="314" ht="15" customHeight="1" thickBot="1">
      <c r="A314" s="3" t="inlineStr">
        <is>
          <t>Coach:</t>
        </is>
      </c>
      <c r="B314" s="3" t="inlineStr">
        <is>
          <t>Seat:</t>
        </is>
      </c>
    </row>
    <row r="315" ht="15" customHeight="1" thickBot="1">
      <c r="A315" s="3" t="inlineStr">
        <is>
          <t>Station Assistance: Help with luggage, Use of ramp</t>
        </is>
      </c>
      <c r="B315" s="62" t="n"/>
    </row>
    <row r="316" ht="15" customHeight="1" thickBot="1">
      <c r="A316" s="3" t="inlineStr">
        <is>
          <t>On Train Assistance:</t>
        </is>
      </c>
      <c r="B316" s="62" t="n"/>
    </row>
    <row r="317" ht="15" customHeight="1" thickBot="1">
      <c r="A317" s="3" t="inlineStr">
        <is>
          <t>Meeting Point: Off the train</t>
        </is>
      </c>
      <c r="B317" s="62" t="n"/>
    </row>
    <row r="318" ht="15" customHeight="1" thickBot="1">
      <c r="A318" s="3" t="inlineStr">
        <is>
          <t xml:space="preserve">Contact Details: </t>
        </is>
      </c>
      <c r="B318" s="62" t="n"/>
    </row>
    <row r="319" ht="15" customHeight="1" thickBot="1">
      <c r="A319" s="3" t="inlineStr">
        <is>
          <t>Booking Ref: PA-</t>
        </is>
      </c>
      <c r="B319" s="3" t="inlineStr">
        <is>
          <t>Seat Reservation reference:</t>
        </is>
      </c>
    </row>
    <row r="320" ht="15" customHeight="1" thickBot="1">
      <c r="A320" s="3" t="inlineStr">
        <is>
          <t>Journey Origin: [Person_1]</t>
        </is>
      </c>
      <c r="B320" s="3" t="inlineStr">
        <is>
          <t>Journey Destination: [Person_17]</t>
        </is>
      </c>
    </row>
    <row r="321" ht="15" customHeight="1"/>
    <row r="322" ht="15" customHeight="1"/>
    <row r="323" ht="15" customHeight="1">
      <c r="A323" s="1" t="inlineStr">
        <is>
          <t>Passenger Name: PAX P</t>
        </is>
      </c>
    </row>
    <row r="324" ht="15" customHeight="1">
      <c r="A324" s="1" t="inlineStr">
        <is>
          <t>Access Consideration(s): Mobility help guidance , Other mobility aid user</t>
        </is>
      </c>
    </row>
    <row r="325" ht="15" customHeight="1">
      <c r="A325" s="2" t="n"/>
    </row>
    <row r="326" ht="15" customHeight="1">
      <c r="A326" s="1" t="inlineStr">
        <is>
          <t>[Person_4]</t>
        </is>
      </c>
    </row>
    <row r="327" ht="15" customHeight="1" thickBot="1">
      <c r="A327" s="4" t="n"/>
    </row>
    <row r="328" ht="15" customHeight="1" thickBot="1">
      <c r="A328" s="3" t="inlineStr">
        <is>
          <t>Pax Leg Origin: [Person_2] (Lancs)</t>
        </is>
      </c>
      <c r="B328" s="3" t="inlineStr">
        <is>
          <t>DEP Time: 15/08 11:17</t>
        </is>
      </c>
    </row>
    <row r="329" ht="15" customHeight="1" thickBot="1">
      <c r="A329" s="3" t="inlineStr">
        <is>
          <t>Pax Leg Destination: [Person_10]</t>
        </is>
      </c>
      <c r="B329" s="3" t="inlineStr">
        <is>
          <t>ARR Time: 15/08 12:32</t>
        </is>
      </c>
    </row>
    <row r="330" ht="15" customHeight="1" thickBot="1">
      <c r="A330" s="3" t="inlineStr">
        <is>
          <t>Headcode at Destination:</t>
        </is>
      </c>
      <c r="B330" s="3" t="inlineStr">
        <is>
          <t>[Person_3]: VT358000</t>
        </is>
      </c>
    </row>
    <row r="331" ht="15" customHeight="1" thickBot="1">
      <c r="A331" s="3" t="inlineStr">
        <is>
          <t>Coach:</t>
        </is>
      </c>
      <c r="B331" s="3" t="inlineStr">
        <is>
          <t>Seat:</t>
        </is>
      </c>
    </row>
    <row r="332" ht="15" customHeight="1" thickBot="1">
      <c r="A332" s="3" t="inlineStr">
        <is>
          <t>Station Assistance: Please assist customer through station and to seat H29. [Person_19]: VI633170, Help with luggage, Assistance for Boarding</t>
        </is>
      </c>
      <c r="B332" s="62" t="n"/>
    </row>
    <row r="333" ht="15" customHeight="1" thickBot="1">
      <c r="A333" s="3" t="inlineStr">
        <is>
          <t>On Train Assistance:</t>
        </is>
      </c>
      <c r="B333" s="62" t="n"/>
    </row>
    <row r="334" ht="15" customHeight="1" thickBot="1">
      <c r="A334" s="3" t="inlineStr">
        <is>
          <t>Meeting Point: Please make yourself known to staff on arrival.</t>
        </is>
      </c>
      <c r="B334" s="62" t="n"/>
    </row>
    <row r="335" ht="15" customHeight="1" thickBot="1">
      <c r="A335" s="3" t="inlineStr">
        <is>
          <t xml:space="preserve">Contact Details: </t>
        </is>
      </c>
      <c r="B335" s="62" t="n"/>
    </row>
    <row r="336" ht="15" customHeight="1" thickBot="1">
      <c r="A336" s="3" t="inlineStr">
        <is>
          <t>Booking Ref: PA-</t>
        </is>
      </c>
      <c r="B336" s="3" t="inlineStr">
        <is>
          <t>Seat Reservation reference: UH866010</t>
        </is>
      </c>
    </row>
    <row r="337" ht="15" customHeight="1" thickBot="1">
      <c r="A337" s="3" t="inlineStr">
        <is>
          <t>Journey Origin: [Person_2] (Lancs)</t>
        </is>
      </c>
      <c r="B337" s="3" t="inlineStr">
        <is>
          <t>Journey Destination: Didcot Parkway</t>
        </is>
      </c>
    </row>
    <row r="338" ht="15" customHeight="1"/>
    <row r="339" ht="15" customHeight="1"/>
    <row r="340" ht="15" customHeight="1">
      <c r="A340" s="1" t="inlineStr">
        <is>
          <t>Passenger Name: PAX Q</t>
        </is>
      </c>
    </row>
    <row r="341" ht="15" customHeight="1">
      <c r="A341" s="1" t="inlineStr">
        <is>
          <t>Access Consideration(s): Other mobility aid user, uses walking stick</t>
        </is>
      </c>
    </row>
    <row r="342" ht="15" customHeight="1">
      <c r="A342" s="2" t="n"/>
    </row>
    <row r="343" ht="15" customHeight="1">
      <c r="A343" s="1" t="inlineStr">
        <is>
          <t>[Person_4]</t>
        </is>
      </c>
    </row>
    <row r="344" ht="15" customHeight="1" thickBot="1">
      <c r="A344" s="4" t="n"/>
    </row>
    <row r="345" ht="15" customHeight="1" thickBot="1">
      <c r="A345" s="3" t="inlineStr">
        <is>
          <t>Pax Leg Origin: [Person_2] (Lancs)</t>
        </is>
      </c>
      <c r="B345" s="3" t="inlineStr">
        <is>
          <t>DEP Time: 15/08 11:17</t>
        </is>
      </c>
    </row>
    <row r="346" ht="15" customHeight="1" thickBot="1">
      <c r="A346" s="3" t="inlineStr">
        <is>
          <t>Pax Leg Destination: Crewe</t>
        </is>
      </c>
      <c r="B346" s="3" t="inlineStr">
        <is>
          <t>ARR Time: 15/08 11:57</t>
        </is>
      </c>
    </row>
    <row r="347" ht="15" customHeight="1" thickBot="1">
      <c r="A347" s="3" t="inlineStr">
        <is>
          <t>Headcode at Destination:</t>
        </is>
      </c>
      <c r="B347" s="3" t="inlineStr">
        <is>
          <t>[Person_3]: VT358000</t>
        </is>
      </c>
    </row>
    <row r="348" ht="15" customHeight="1" thickBot="1">
      <c r="A348" s="3" t="inlineStr">
        <is>
          <t>Coach:</t>
        </is>
      </c>
      <c r="B348" s="3" t="inlineStr">
        <is>
          <t>Seat:</t>
        </is>
      </c>
    </row>
    <row r="349" ht="15" customHeight="1" thickBot="1">
      <c r="A349" s="3" t="inlineStr">
        <is>
          <t>Station Assistance: will be going to coach B seat 65, Help with luggage, Assistance for Boarding</t>
        </is>
      </c>
      <c r="B349" s="62" t="n"/>
    </row>
    <row r="350" ht="15" customHeight="1" thickBot="1">
      <c r="A350" s="3" t="inlineStr">
        <is>
          <t>On Train Assistance:</t>
        </is>
      </c>
      <c r="B350" s="62" t="n"/>
    </row>
    <row r="351" ht="15" customHeight="1" thickBot="1">
      <c r="A351" s="3" t="inlineStr">
        <is>
          <t>Meeting Point: will make self knwn</t>
        </is>
      </c>
      <c r="B351" s="62" t="n"/>
    </row>
    <row r="352" ht="15" customHeight="1" thickBot="1">
      <c r="A352" s="3" t="inlineStr">
        <is>
          <t xml:space="preserve">Contact Details: </t>
        </is>
      </c>
      <c r="B352" s="62" t="n"/>
    </row>
    <row r="353" ht="15" customHeight="1" thickBot="1">
      <c r="A353" s="3" t="inlineStr">
        <is>
          <t>Booking Ref: PA-</t>
        </is>
      </c>
      <c r="B353" s="3" t="inlineStr">
        <is>
          <t>Seat Reservation reference:</t>
        </is>
      </c>
    </row>
    <row r="354" ht="15" customHeight="1" thickBot="1">
      <c r="A354" s="3" t="inlineStr">
        <is>
          <t>Journey Origin: [Person_2] (Lancs)</t>
        </is>
      </c>
      <c r="B354" s="3" t="inlineStr">
        <is>
          <t>Journey Destination: Crewe</t>
        </is>
      </c>
    </row>
    <row r="355" ht="15" customHeight="1"/>
    <row r="356" ht="15" customHeight="1"/>
    <row r="357" ht="15" customHeight="1">
      <c r="A357" s="1" t="inlineStr">
        <is>
          <t>Passenger Name: PAX R</t>
        </is>
      </c>
    </row>
    <row r="358" ht="15" customHeight="1">
      <c r="A358" s="1" t="inlineStr">
        <is>
          <t>Access Consideration(s): Needs help with getting on trains and through stations, Other mobility impairment</t>
        </is>
      </c>
    </row>
    <row r="359" ht="15" customHeight="1">
      <c r="A359" s="2" t="n"/>
    </row>
    <row r="360" ht="15" customHeight="1">
      <c r="A360" s="1" t="inlineStr">
        <is>
          <t>Arrive</t>
        </is>
      </c>
    </row>
    <row r="361" ht="15" customHeight="1" thickBot="1">
      <c r="A361" s="4" t="n"/>
    </row>
    <row r="362" ht="15" customHeight="1" thickBot="1">
      <c r="A362" s="3" t="inlineStr">
        <is>
          <t>Pax Leg Origin: Poulton-le-Fylde</t>
        </is>
      </c>
      <c r="B362" s="3" t="inlineStr">
        <is>
          <t>DEP Time: 15/08 11:08</t>
        </is>
      </c>
    </row>
    <row r="363" ht="15" customHeight="1" thickBot="1">
      <c r="A363" s="3" t="inlineStr">
        <is>
          <t>Pax Leg Destination: [Person_2] (Lancs)</t>
        </is>
      </c>
      <c r="B363" s="3" t="inlineStr">
        <is>
          <t>ARR Time: 15/08 11:27</t>
        </is>
      </c>
    </row>
    <row r="364" ht="15" customHeight="1" thickBot="1">
      <c r="A364" s="3" t="inlineStr">
        <is>
          <t>Headcode at Destination: 1F03</t>
        </is>
      </c>
      <c r="B364" s="3" t="inlineStr">
        <is>
          <t>[Person_3]: NT913300</t>
        </is>
      </c>
    </row>
    <row r="365" ht="15" customHeight="1" thickBot="1">
      <c r="A365" s="3" t="inlineStr">
        <is>
          <t>Coach:</t>
        </is>
      </c>
      <c r="B365" s="3" t="inlineStr">
        <is>
          <t>Seat:</t>
        </is>
      </c>
    </row>
    <row r="366" ht="15" customHeight="1" thickBot="1">
      <c r="A366" s="3" t="inlineStr">
        <is>
          <t>Station Assistance: Needs support from Train to Train., Departing at station by Pedestrian/other, [Person_14] transfer, Assistance for Alighting, Assistance for Transferring trains</t>
        </is>
      </c>
      <c r="B366" s="62" t="n"/>
    </row>
    <row r="367" ht="15" customHeight="1" thickBot="1">
      <c r="A367" s="3" t="inlineStr">
        <is>
          <t>On Train Assistance:</t>
        </is>
      </c>
      <c r="B367" s="62" t="n"/>
    </row>
    <row r="368" ht="15" customHeight="1" thickBot="1">
      <c r="A368" s="3" t="inlineStr">
        <is>
          <t>Meeting Point: From the train</t>
        </is>
      </c>
      <c r="B368" s="62" t="n"/>
    </row>
    <row r="369" ht="15" customHeight="1" thickBot="1">
      <c r="A369" s="3" t="inlineStr">
        <is>
          <t xml:space="preserve">Contact Details: </t>
        </is>
      </c>
      <c r="B369" s="62" t="n"/>
    </row>
    <row r="370" ht="15" customHeight="1" thickBot="1">
      <c r="A370" s="3" t="inlineStr">
        <is>
          <t>Booking Ref: PA</t>
        </is>
      </c>
      <c r="B370" s="3" t="inlineStr">
        <is>
          <t>Seat Reservation reference:</t>
        </is>
      </c>
    </row>
    <row r="371" ht="15" customHeight="1" thickBot="1">
      <c r="A371" s="3" t="inlineStr">
        <is>
          <t>Journey Origin: Poulton-le-Fylde</t>
        </is>
      </c>
      <c r="B371" s="3" t="inlineStr">
        <is>
          <t>Journey Destination: Barrow-in-Furness</t>
        </is>
      </c>
    </row>
    <row r="372" ht="15" customHeight="1"/>
    <row r="373" ht="15" customHeight="1"/>
    <row r="374" ht="15" customHeight="1">
      <c r="A374" s="1" t="inlineStr">
        <is>
          <t>Passenger Name: PAX I</t>
        </is>
      </c>
    </row>
    <row r="375" ht="15" customHeight="1">
      <c r="A375" s="1" t="inlineStr">
        <is>
          <t>Access Consideration(s): Accompanied by [Person_13], Other mobility impairment, Other mobility aid user</t>
        </is>
      </c>
    </row>
    <row r="376" ht="15" customHeight="1">
      <c r="A376" s="2" t="n"/>
    </row>
    <row r="377" ht="15" customHeight="1">
      <c r="A377" s="1" t="inlineStr">
        <is>
          <t>[Person_4]</t>
        </is>
      </c>
    </row>
    <row r="378" ht="15" customHeight="1" thickBot="1">
      <c r="A378" s="4" t="n"/>
    </row>
    <row r="379" ht="15" customHeight="1" thickBot="1">
      <c r="A379" s="3" t="inlineStr">
        <is>
          <t>Pax Leg Origin: [Person_2] (Lancs)</t>
        </is>
      </c>
      <c r="B379" s="3" t="inlineStr">
        <is>
          <t>DEP Time: 15/08 11:29</t>
        </is>
      </c>
    </row>
    <row r="380" ht="15" customHeight="1" thickBot="1">
      <c r="A380" s="3" t="inlineStr">
        <is>
          <t>Pax Leg Destination: Liverpool Lime Street</t>
        </is>
      </c>
      <c r="B380" s="3" t="inlineStr">
        <is>
          <t>ARR Time: 15/08 12:20</t>
        </is>
      </c>
    </row>
    <row r="381" ht="15" customHeight="1" thickBot="1">
      <c r="A381" s="3" t="inlineStr">
        <is>
          <t>Headcode at Destination: 1F03</t>
        </is>
      </c>
      <c r="B381" s="3" t="inlineStr">
        <is>
          <t>[Person_3]: NT913300</t>
        </is>
      </c>
    </row>
    <row r="382" ht="15" customHeight="1" thickBot="1">
      <c r="A382" s="3" t="inlineStr">
        <is>
          <t>Coach:</t>
        </is>
      </c>
      <c r="B382" s="3" t="inlineStr">
        <is>
          <t>Seat:</t>
        </is>
      </c>
    </row>
    <row r="383" ht="15" customHeight="1" thickBot="1">
      <c r="A383" s="3" t="inlineStr">
        <is>
          <t>Station Assistance: Help with luggage, [Person_14] transfer, Room for Assistance Dog, Use of ramp, Assistance for Transferring trains, Assistance for Boarding</t>
        </is>
      </c>
      <c r="B383" s="62" t="n"/>
    </row>
    <row r="384" ht="15" customHeight="1" thickBot="1">
      <c r="A384" s="3" t="inlineStr">
        <is>
          <t>On Train Assistance:</t>
        </is>
      </c>
      <c r="B384" s="62" t="n"/>
    </row>
    <row r="385" ht="15" customHeight="1" thickBot="1">
      <c r="A385" s="3" t="inlineStr">
        <is>
          <t>Meeting Point:</t>
        </is>
      </c>
      <c r="B385" s="62" t="n"/>
    </row>
    <row r="386" ht="15" customHeight="1" thickBot="1">
      <c r="A386" s="3" t="inlineStr">
        <is>
          <t xml:space="preserve">Contact Details: </t>
        </is>
      </c>
      <c r="B386" s="62" t="n"/>
    </row>
    <row r="387" ht="15" customHeight="1" thickBot="1">
      <c r="A387" s="3" t="inlineStr">
        <is>
          <t>Booking Ref: X</t>
        </is>
      </c>
      <c r="B387" s="3" t="inlineStr">
        <is>
          <t>Seat Reservation reference:</t>
        </is>
      </c>
    </row>
    <row r="388" ht="15" customHeight="1" thickBot="1">
      <c r="A388" s="3" t="inlineStr">
        <is>
          <t>Journey Origin: St Annes-on-the-Sea</t>
        </is>
      </c>
      <c r="B388" s="3" t="inlineStr">
        <is>
          <t>Journey Destination: New Brighton</t>
        </is>
      </c>
    </row>
    <row r="389" ht="15" customHeight="1"/>
    <row r="390" ht="15" customHeight="1"/>
    <row r="391" ht="15" customHeight="1">
      <c r="A391" s="1" t="inlineStr">
        <is>
          <t>Passenger Name: PAX S</t>
        </is>
      </c>
    </row>
    <row r="392" ht="15" customHeight="1">
      <c r="A392" s="1" t="inlineStr">
        <is>
          <t>Access Consideration(s): Other mobility aid user, Wheelchair user (manual)(within [Person_12] dimensions)</t>
        </is>
      </c>
    </row>
    <row r="393" ht="15" customHeight="1">
      <c r="A393" s="2" t="n"/>
    </row>
    <row r="394" ht="15" customHeight="1">
      <c r="A394" s="1" t="inlineStr">
        <is>
          <t>[Person_4]</t>
        </is>
      </c>
    </row>
    <row r="395" ht="15" customHeight="1" thickBot="1">
      <c r="A395" s="4" t="n"/>
    </row>
    <row r="396" ht="15" customHeight="1" thickBot="1">
      <c r="A396" s="3" t="inlineStr">
        <is>
          <t>Pax Leg Origin: [Person_2] (Lancs)</t>
        </is>
      </c>
      <c r="B396" s="3" t="inlineStr">
        <is>
          <t>DEP Time: 15/08 11:29</t>
        </is>
      </c>
    </row>
    <row r="397" ht="15" customHeight="1" thickBot="1">
      <c r="A397" s="3" t="inlineStr">
        <is>
          <t>Pax Leg Destination: Liverpool Lime Street</t>
        </is>
      </c>
      <c r="B397" s="3" t="inlineStr">
        <is>
          <t>ARR Time: 15/08 12:20</t>
        </is>
      </c>
    </row>
    <row r="398" ht="15" customHeight="1" thickBot="1">
      <c r="A398" s="3" t="inlineStr">
        <is>
          <t>Headcode at Destination: 1F03</t>
        </is>
      </c>
      <c r="B398" s="3" t="inlineStr">
        <is>
          <t>[Person_3]: NT913300</t>
        </is>
      </c>
    </row>
    <row r="399" ht="15" customHeight="1" thickBot="1">
      <c r="A399" s="3" t="inlineStr">
        <is>
          <t>Coach:</t>
        </is>
      </c>
      <c r="B399" s="3" t="inlineStr">
        <is>
          <t>Seat:</t>
        </is>
      </c>
    </row>
    <row r="400" ht="15" customHeight="1" thickBot="1">
      <c r="A400" s="3" t="inlineStr">
        <is>
          <t>Station Assistance: l need help lifting my lightweight travel wheel chair onto the train. I can board the train unassisted, [Person_6] at station by Pedestrian/other, Use of ramp, Help with luggage, [Person_16] priority seat, Assistance for Boarding</t>
        </is>
      </c>
      <c r="B400" s="62" t="n"/>
    </row>
    <row r="401" ht="15" customHeight="1" thickBot="1">
      <c r="A401" s="3" t="inlineStr">
        <is>
          <t>On Train Assistance: l need help lifting my lightweight travel wheel chair onto the train. I can board the train unassisted, Help with luggage, [Person_16] priority seat</t>
        </is>
      </c>
      <c r="B401" s="62" t="n"/>
    </row>
    <row r="402" ht="15" customHeight="1" thickBot="1">
      <c r="A402" s="3" t="inlineStr">
        <is>
          <t>Meeting Point:</t>
        </is>
      </c>
      <c r="B402" s="62" t="n"/>
    </row>
    <row r="403" ht="15" customHeight="1" thickBot="1">
      <c r="A403" s="3" t="inlineStr">
        <is>
          <t>Contact Details:</t>
        </is>
      </c>
      <c r="B403" s="62" t="n"/>
    </row>
    <row r="404" ht="15" customHeight="1" thickBot="1">
      <c r="A404" s="3" t="inlineStr">
        <is>
          <t>Booking Ref: PA-</t>
        </is>
      </c>
      <c r="B404" s="3" t="inlineStr">
        <is>
          <t>Seat Reservation reference:</t>
        </is>
      </c>
    </row>
    <row r="405" ht="15" customHeight="1" thickBot="1">
      <c r="A405" s="3" t="inlineStr">
        <is>
          <t>Journey Origin: [Person_2] (Lancs)</t>
        </is>
      </c>
      <c r="B405" s="3" t="inlineStr">
        <is>
          <t>Journey Destination: Liverpool Lime Street</t>
        </is>
      </c>
    </row>
    <row r="406" ht="15" customHeight="1"/>
    <row r="407" ht="15" customHeight="1"/>
    <row r="408" ht="15" customHeight="1">
      <c r="A408" s="1" t="inlineStr">
        <is>
          <t>Passenger Name: PAX T</t>
        </is>
      </c>
    </row>
    <row r="409" ht="15" customHeight="1">
      <c r="A409" s="1" t="inlineStr">
        <is>
          <t>Access Consideration(s): Non-Foldable, [Person_20] user (within [Person_12] dimensions), Hard of hearing/ Deaf</t>
        </is>
      </c>
    </row>
    <row r="410" ht="15" customHeight="1">
      <c r="A410" s="2" t="n"/>
    </row>
    <row r="411" ht="15" customHeight="1">
      <c r="A411" s="1" t="inlineStr">
        <is>
          <t>Arrive</t>
        </is>
      </c>
    </row>
    <row r="412" ht="15" customHeight="1" thickBot="1">
      <c r="A412" s="4" t="n"/>
    </row>
    <row r="413" ht="15" customHeight="1" thickBot="1">
      <c r="A413" s="3" t="inlineStr">
        <is>
          <t>Pax Leg Origin: [Person_18]</t>
        </is>
      </c>
      <c r="B413" s="3" t="inlineStr">
        <is>
          <t>DEP Time: 15/08 09:30</t>
        </is>
      </c>
    </row>
    <row r="414" ht="15" customHeight="1" thickBot="1">
      <c r="A414" s="3" t="inlineStr">
        <is>
          <t>Pax Leg Destination: [Person_2] (Lancs)</t>
        </is>
      </c>
      <c r="B414" s="3" t="inlineStr">
        <is>
          <t>ARR Time: 15/08 11:38</t>
        </is>
      </c>
    </row>
    <row r="415" ht="15" customHeight="1" thickBot="1">
      <c r="A415" s="3" t="inlineStr">
        <is>
          <t>Headcode at Destination:</t>
        </is>
      </c>
      <c r="B415" s="3" t="inlineStr">
        <is>
          <t>[Person_3]: VT606000</t>
        </is>
      </c>
    </row>
    <row r="416" ht="15" customHeight="1" thickBot="1">
      <c r="A416" s="3" t="inlineStr">
        <is>
          <t>Coach:</t>
        </is>
      </c>
      <c r="B416" s="3" t="inlineStr">
        <is>
          <t>Seat:</t>
        </is>
      </c>
    </row>
    <row r="417" ht="15" customHeight="1" thickBot="1">
      <c r="A417" s="3" t="inlineStr">
        <is>
          <t>Station Assistance: Travelling with mobility scooter which is within the dimensions for rail travel (go - go pro ). Am able to walk to priority seat ., [Person_16] priority seat, [Person_16] wheelchair space, Use of ramp</t>
        </is>
      </c>
      <c r="B417" s="62" t="n"/>
    </row>
    <row r="418" ht="15" customHeight="1" thickBot="1">
      <c r="A418" s="3" t="inlineStr">
        <is>
          <t>On Train Assistance: Travelling with mobility scooter which is within the dimensions for rail travel (go - go pro ). Am able to walk to priority seat ., [Person_16] priority seat, [Person_16] wheelchair space, Use of ramp</t>
        </is>
      </c>
      <c r="B418" s="62" t="n"/>
    </row>
    <row r="419" ht="15" customHeight="1" thickBot="1">
      <c r="A419" s="3" t="inlineStr">
        <is>
          <t>Meeting Point:</t>
        </is>
      </c>
      <c r="B419" s="62" t="n"/>
    </row>
    <row r="420" ht="15" customHeight="1" thickBot="1">
      <c r="A420" s="3" t="inlineStr">
        <is>
          <t>Contact Details:</t>
        </is>
      </c>
      <c r="B420" s="62" t="n"/>
    </row>
    <row r="421" ht="15" customHeight="1" thickBot="1">
      <c r="A421" s="3" t="inlineStr">
        <is>
          <t>Booking Ref: PA-</t>
        </is>
      </c>
      <c r="B421" s="3" t="inlineStr">
        <is>
          <t>Seat Reservation reference:</t>
        </is>
      </c>
    </row>
    <row r="422" ht="15" customHeight="1" thickBot="1">
      <c r="A422" s="3" t="inlineStr">
        <is>
          <t>Journey Origin: Westcliff</t>
        </is>
      </c>
      <c r="B422" s="3" t="inlineStr">
        <is>
          <t>Journey Destination: Blackpool North</t>
        </is>
      </c>
    </row>
    <row r="423" ht="15" customHeight="1"/>
    <row r="424" ht="15" customHeight="1"/>
    <row r="425" ht="15" customHeight="1">
      <c r="A425" s="1" t="inlineStr">
        <is>
          <t>Passenger Name: PAX U</t>
        </is>
      </c>
    </row>
    <row r="426" ht="15" customHeight="1">
      <c r="A426" s="1" t="inlineStr">
        <is>
          <t>Access Consideration(s):</t>
        </is>
      </c>
    </row>
    <row r="427" ht="15" customHeight="1">
      <c r="A427" s="2" t="n"/>
    </row>
    <row r="428" ht="15" customHeight="1">
      <c r="A428" s="1" t="inlineStr">
        <is>
          <t>[Person_4]</t>
        </is>
      </c>
    </row>
    <row r="429" ht="15" customHeight="1" thickBot="1">
      <c r="A429" s="4" t="n"/>
    </row>
    <row r="430" ht="15" customHeight="1" thickBot="1">
      <c r="A430" s="3" t="inlineStr">
        <is>
          <t>Pax Leg Origin: [Person_2] (Lancs)</t>
        </is>
      </c>
      <c r="B430" s="3" t="inlineStr">
        <is>
          <t>DEP Time: 15/08 11:41</t>
        </is>
      </c>
    </row>
    <row r="431" ht="15" customHeight="1" thickBot="1">
      <c r="A431" s="3" t="inlineStr">
        <is>
          <t>Pax Leg Destination: Glasgow Central</t>
        </is>
      </c>
      <c r="B431" s="3" t="inlineStr">
        <is>
          <t>ARR Time: 15/08 14:02</t>
        </is>
      </c>
    </row>
    <row r="432" ht="15" customHeight="1" thickBot="1">
      <c r="A432" s="3" t="inlineStr">
        <is>
          <t>Headcode at Destination:</t>
        </is>
      </c>
      <c r="B432" s="3" t="inlineStr">
        <is>
          <t>[Person_3]: VT606000</t>
        </is>
      </c>
    </row>
    <row r="433" ht="15" customHeight="1" thickBot="1">
      <c r="A433" s="3" t="inlineStr">
        <is>
          <t>Coach:</t>
        </is>
      </c>
      <c r="B433" s="3" t="inlineStr">
        <is>
          <t>Seat:</t>
        </is>
      </c>
    </row>
    <row r="434" ht="15" customHeight="1" thickBot="1">
      <c r="A434" s="3" t="inlineStr">
        <is>
          <t>Station Assistance: Coach D 27/31/32, Help with luggage, Use of station wheelchair (if available), Use of station buggy (if available)</t>
        </is>
      </c>
      <c r="B434" s="62" t="n"/>
    </row>
    <row r="435" ht="15" customHeight="1" thickBot="1">
      <c r="A435" s="3" t="inlineStr">
        <is>
          <t>On Train Assistance: Coach D 27/31/32, Help with luggage, Use of station wheelchair (if available), Use of station buggy (if available)</t>
        </is>
      </c>
      <c r="B435" s="62" t="n"/>
    </row>
    <row r="436" ht="15" customHeight="1" thickBot="1">
      <c r="A436" s="3" t="inlineStr">
        <is>
          <t>Meeting Point:</t>
        </is>
      </c>
      <c r="B436" s="62" t="n"/>
    </row>
    <row r="437" ht="15" customHeight="1" thickBot="1">
      <c r="A437" s="3" t="inlineStr">
        <is>
          <t>Contact Details:</t>
        </is>
      </c>
      <c r="B437" s="62" t="n"/>
    </row>
    <row r="438" ht="15" customHeight="1" thickBot="1">
      <c r="A438" s="3" t="inlineStr">
        <is>
          <t>Booking Ref: PA-</t>
        </is>
      </c>
      <c r="B438" s="3" t="inlineStr">
        <is>
          <t>Seat Reservation reference:</t>
        </is>
      </c>
    </row>
    <row r="439" ht="15" customHeight="1" thickBot="1">
      <c r="A439" s="3" t="inlineStr">
        <is>
          <t>Journey Origin: [Person_2] (Lancs)</t>
        </is>
      </c>
      <c r="B439" s="3" t="inlineStr">
        <is>
          <t>Journey Destination: Ayr</t>
        </is>
      </c>
    </row>
    <row r="440" ht="15" customHeight="1"/>
    <row r="441" ht="15" customHeight="1"/>
    <row r="442" ht="15" customHeight="1">
      <c r="A442" s="1" t="inlineStr">
        <is>
          <t>Passenger Name: PAX V</t>
        </is>
      </c>
    </row>
    <row r="443" ht="15" customHeight="1">
      <c r="A443" s="1" t="inlineStr">
        <is>
          <t>Access Consideration(s): Other mobility impairment</t>
        </is>
      </c>
    </row>
    <row r="444" ht="15" customHeight="1">
      <c r="A444" s="2" t="n"/>
    </row>
    <row r="445" ht="15" customHeight="1">
      <c r="A445" s="1" t="inlineStr">
        <is>
          <t>Arrive</t>
        </is>
      </c>
    </row>
    <row r="446" ht="15" customHeight="1" thickBot="1">
      <c r="A446" s="4" t="n"/>
    </row>
    <row r="447" ht="15" customHeight="1" thickBot="1">
      <c r="A447" s="3" t="inlineStr">
        <is>
          <t>Pax Leg Origin: [Person_1]</t>
        </is>
      </c>
      <c r="B447" s="3" t="inlineStr">
        <is>
          <t>DEP Time: 15/08 11:22</t>
        </is>
      </c>
    </row>
    <row r="448" ht="15" customHeight="1" thickBot="1">
      <c r="A448" s="3" t="inlineStr">
        <is>
          <t>Pax Leg Destination: [Person_2] (Lancs)</t>
        </is>
      </c>
      <c r="B448" s="3" t="inlineStr">
        <is>
          <t>ARR Time: 15/08 11:44</t>
        </is>
      </c>
    </row>
    <row r="449" ht="15" customHeight="1" thickBot="1">
      <c r="A449" s="3" t="inlineStr">
        <is>
          <t>Headcode at Destination: 1B26</t>
        </is>
      </c>
      <c r="B449" s="3" t="inlineStr">
        <is>
          <t>[Person_3]: NT211500</t>
        </is>
      </c>
    </row>
    <row r="450" ht="15" customHeight="1" thickBot="1">
      <c r="A450" s="3" t="inlineStr">
        <is>
          <t>Coach:</t>
        </is>
      </c>
      <c r="B450" s="3" t="inlineStr">
        <is>
          <t>Seat:</t>
        </is>
      </c>
    </row>
    <row r="451" ht="15" customHeight="1" thickBot="1">
      <c r="A451" s="3" t="inlineStr">
        <is>
          <t>Station Assistance: please assist to CONNECTING TRAIN , Seat transfer, Help with luggage, Use of ramp, Assistance for Transferring trains, Assistance for Alighting</t>
        </is>
      </c>
      <c r="B451" s="62" t="n"/>
    </row>
    <row r="452" ht="15" customHeight="1" thickBot="1">
      <c r="A452" s="3" t="inlineStr">
        <is>
          <t>On Train Assistance:</t>
        </is>
      </c>
      <c r="B452" s="62" t="n"/>
    </row>
    <row r="453" ht="15" customHeight="1" thickBot="1">
      <c r="A453" s="3" t="inlineStr">
        <is>
          <t>Meeting Point: at seat/train</t>
        </is>
      </c>
      <c r="B453" s="62" t="n"/>
    </row>
    <row r="454" ht="15" customHeight="1" thickBot="1">
      <c r="A454" s="3" t="inlineStr">
        <is>
          <t xml:space="preserve">Contact Details: </t>
        </is>
      </c>
      <c r="B454" s="62" t="n"/>
    </row>
    <row r="455" ht="15" customHeight="1" thickBot="1">
      <c r="A455" s="3" t="inlineStr">
        <is>
          <t>Booking Ref: PA-</t>
        </is>
      </c>
      <c r="B455" s="3" t="inlineStr">
        <is>
          <t>Seat Reservation reference:</t>
        </is>
      </c>
    </row>
    <row r="456" ht="15" customHeight="1" thickBot="1">
      <c r="A456" s="3" t="inlineStr">
        <is>
          <t>Journey Origin: [Person_1]</t>
        </is>
      </c>
      <c r="B456" s="3" t="inlineStr">
        <is>
          <t>Journey Destination: Warrington Bank Quay</t>
        </is>
      </c>
    </row>
    <row r="457" ht="15" customHeight="1"/>
    <row r="458" ht="15" customHeight="1"/>
    <row r="459" ht="15" customHeight="1">
      <c r="A459" s="1" t="inlineStr">
        <is>
          <t>Passenger Name: PAX R</t>
        </is>
      </c>
    </row>
    <row r="460" ht="15" customHeight="1">
      <c r="A460" s="1" t="inlineStr">
        <is>
          <t>Access Consideration(s): Needs help with getting on trains and through stations, Other mobility impairment</t>
        </is>
      </c>
    </row>
    <row r="461" ht="15" customHeight="1">
      <c r="A461" s="2" t="n"/>
    </row>
    <row r="462" ht="15" customHeight="1">
      <c r="A462" s="1" t="inlineStr">
        <is>
          <t>[Person_4]</t>
        </is>
      </c>
    </row>
    <row r="463" ht="15" customHeight="1" thickBot="1">
      <c r="A463" s="4" t="n"/>
    </row>
    <row r="464" ht="15" customHeight="1" thickBot="1">
      <c r="A464" s="3" t="inlineStr">
        <is>
          <t>Pax Leg Origin: [Person_2] (Lancs)</t>
        </is>
      </c>
      <c r="B464" s="3" t="inlineStr">
        <is>
          <t>DEP Time: 15/08 11:44</t>
        </is>
      </c>
    </row>
    <row r="465" ht="15" customHeight="1" thickBot="1">
      <c r="A465" s="3" t="inlineStr">
        <is>
          <t>Pax Leg Destination: Barrow-in-Furness</t>
        </is>
      </c>
      <c r="B465" s="3" t="inlineStr">
        <is>
          <t>ARR Time: 15/08 13:03</t>
        </is>
      </c>
    </row>
    <row r="466" ht="15" customHeight="1" thickBot="1">
      <c r="A466" s="3" t="inlineStr">
        <is>
          <t>Headcode at Destination: 1C53</t>
        </is>
      </c>
      <c r="B466" s="3" t="inlineStr">
        <is>
          <t>[Person_3]: NT912600</t>
        </is>
      </c>
    </row>
    <row r="467" ht="15" customHeight="1" thickBot="1">
      <c r="A467" s="3" t="inlineStr">
        <is>
          <t>Coach:</t>
        </is>
      </c>
      <c r="B467" s="3" t="inlineStr">
        <is>
          <t>Seat:</t>
        </is>
      </c>
    </row>
    <row r="468" ht="15" customHeight="1" thickBot="1">
      <c r="A468" s="3" t="inlineStr">
        <is>
          <t>Station Assistance: Needs support from Train to Train., [Person_6] at station by Train/metro/tube, Seat transfer, Assistance for Boarding</t>
        </is>
      </c>
      <c r="B468" s="62" t="n"/>
    </row>
    <row r="469" ht="15" customHeight="1" thickBot="1">
      <c r="A469" s="3" t="inlineStr">
        <is>
          <t>On Train Assistance:</t>
        </is>
      </c>
      <c r="B469" s="62" t="n"/>
    </row>
    <row r="470" ht="15" customHeight="1" thickBot="1">
      <c r="A470" s="3" t="inlineStr">
        <is>
          <t>Meeting Point: From the train</t>
        </is>
      </c>
      <c r="B470" s="62" t="n"/>
    </row>
    <row r="471" ht="15" customHeight="1" thickBot="1">
      <c r="A471" s="3" t="inlineStr">
        <is>
          <t xml:space="preserve">Contact Details: </t>
        </is>
      </c>
      <c r="B471" s="62" t="n"/>
    </row>
    <row r="472" ht="15" customHeight="1" thickBot="1">
      <c r="A472" s="3" t="inlineStr">
        <is>
          <t>Booking Ref: PA-</t>
        </is>
      </c>
      <c r="B472" s="3" t="inlineStr">
        <is>
          <t>Seat Reservation reference:</t>
        </is>
      </c>
    </row>
    <row r="473" ht="15" customHeight="1" thickBot="1">
      <c r="A473" s="3" t="inlineStr">
        <is>
          <t>Journey Origin: Poulton-le-Fylde</t>
        </is>
      </c>
      <c r="B473" s="3" t="inlineStr">
        <is>
          <t>Journey Destination: Barrow-in-Furness</t>
        </is>
      </c>
    </row>
    <row r="474" ht="15" customHeight="1"/>
    <row r="475" ht="15" customHeight="1"/>
    <row r="476" ht="15" customHeight="1">
      <c r="A476" s="1" t="inlineStr">
        <is>
          <t>Passenger Name: PAX W</t>
        </is>
      </c>
    </row>
    <row r="477" ht="15" customHeight="1">
      <c r="A477" s="1" t="inlineStr">
        <is>
          <t>Access Consideration(s): Elderly - just want to make sure she is getting on and off the correct train</t>
        </is>
      </c>
    </row>
    <row r="478" ht="15" customHeight="1">
      <c r="A478" s="2" t="n"/>
    </row>
    <row r="479" ht="15" customHeight="1">
      <c r="A479" s="1" t="inlineStr">
        <is>
          <t>Arrive</t>
        </is>
      </c>
    </row>
    <row r="480" ht="15" customHeight="1" thickBot="1">
      <c r="A480" s="4" t="n"/>
    </row>
    <row r="481" ht="15" customHeight="1" thickBot="1">
      <c r="A481" s="3" t="inlineStr">
        <is>
          <t>Pax Leg Origin: Lancaster</t>
        </is>
      </c>
      <c r="B481" s="3" t="inlineStr">
        <is>
          <t>DEP Time: 15/08 11:28</t>
        </is>
      </c>
    </row>
    <row r="482" ht="15" customHeight="1" thickBot="1">
      <c r="A482" s="3" t="inlineStr">
        <is>
          <t>Pax Leg Destination: [Person_2] (Lancs)</t>
        </is>
      </c>
      <c r="B482" s="3" t="inlineStr">
        <is>
          <t>ARR Time: 15/08 11:47</t>
        </is>
      </c>
    </row>
    <row r="483" ht="15" customHeight="1" thickBot="1">
      <c r="A483" s="3" t="inlineStr">
        <is>
          <t>Headcode at Destination: 1M94</t>
        </is>
      </c>
      <c r="B483" s="3" t="inlineStr">
        <is>
          <t>[Person_3]: TP801700</t>
        </is>
      </c>
    </row>
    <row r="484" ht="15" customHeight="1" thickBot="1">
      <c r="A484" s="3" t="inlineStr">
        <is>
          <t>Coach:</t>
        </is>
      </c>
      <c r="B484" s="3" t="inlineStr">
        <is>
          <t>Seat:</t>
        </is>
      </c>
    </row>
    <row r="485" ht="15" customHeight="1" thickBot="1">
      <c r="A485" s="3" t="inlineStr">
        <is>
          <t>Station Assistance: Departing at station by Train/metro/tube, Help with luggage, Help pushing wheelchair, Use of station wheelchair (if available), Assistance for Transferring trains</t>
        </is>
      </c>
      <c r="B485" s="62" t="n"/>
    </row>
    <row r="486" ht="15" customHeight="1" thickBot="1">
      <c r="A486" s="3" t="inlineStr">
        <is>
          <t>On Train Assistance:</t>
        </is>
      </c>
      <c r="B486" s="62" t="n"/>
    </row>
    <row r="487" ht="15" customHeight="1" thickBot="1">
      <c r="A487" s="3" t="inlineStr">
        <is>
          <t>Meeting Point:</t>
        </is>
      </c>
      <c r="B487" s="62" t="n"/>
    </row>
    <row r="488" ht="15" customHeight="1" thickBot="1">
      <c r="A488" s="3" t="inlineStr">
        <is>
          <t>Contact Details:</t>
        </is>
      </c>
      <c r="B488" s="62" t="n"/>
    </row>
    <row r="489" ht="15" customHeight="1" thickBot="1">
      <c r="A489" s="3" t="inlineStr">
        <is>
          <t>Booking Ref: PA-</t>
        </is>
      </c>
      <c r="B489" s="3" t="inlineStr">
        <is>
          <t>Seat Reservation reference:</t>
        </is>
      </c>
    </row>
    <row r="490" ht="15" customHeight="1" thickBot="1">
      <c r="A490" s="3" t="inlineStr">
        <is>
          <t>Journey Origin: Grange-over-Sands</t>
        </is>
      </c>
      <c r="B490" s="3" t="inlineStr">
        <is>
          <t>Journey Destination: [Person_21]</t>
        </is>
      </c>
    </row>
    <row r="491" ht="15" customHeight="1"/>
    <row r="492" ht="15" customHeight="1"/>
    <row r="493" ht="15" customHeight="1">
      <c r="A493" s="1" t="inlineStr">
        <is>
          <t>Passenger Name: PAX X</t>
        </is>
      </c>
    </row>
    <row r="494" ht="15" customHeight="1">
      <c r="A494" s="1" t="inlineStr">
        <is>
          <t>Access Consideration(s): Other mobility aid user, DPA 18/12/2020</t>
        </is>
      </c>
    </row>
    <row r="495" ht="15" customHeight="1">
      <c r="A495" s="2" t="n"/>
    </row>
    <row r="496" ht="15" customHeight="1">
      <c r="A496" s="1" t="inlineStr">
        <is>
          <t>Arrive</t>
        </is>
      </c>
    </row>
    <row r="497" ht="15" customHeight="1" thickBot="1">
      <c r="A497" s="4" t="n"/>
    </row>
    <row r="498" ht="15" customHeight="1" thickBot="1">
      <c r="A498" s="3" t="inlineStr">
        <is>
          <t>Pax Leg Origin: Glasgow Central</t>
        </is>
      </c>
      <c r="B498" s="3" t="inlineStr">
        <is>
          <t>DEP Time: 15/08 09:40</t>
        </is>
      </c>
    </row>
    <row r="499" ht="15" customHeight="1" thickBot="1">
      <c r="A499" s="3" t="inlineStr">
        <is>
          <t>Pax Leg Destination: [Person_2] (Lancs)</t>
        </is>
      </c>
      <c r="B499" s="3" t="inlineStr">
        <is>
          <t>ARR Time: 15/08 11:56</t>
        </is>
      </c>
    </row>
    <row r="500" ht="15" customHeight="1" thickBot="1">
      <c r="A500" s="3" t="inlineStr">
        <is>
          <t>Headcode at Destination: 1M09</t>
        </is>
      </c>
      <c r="B500" s="3" t="inlineStr">
        <is>
          <t>[Person_3]: VT606900</t>
        </is>
      </c>
    </row>
    <row r="501" ht="15" customHeight="1" thickBot="1">
      <c r="A501" s="3" t="inlineStr">
        <is>
          <t>Coach:</t>
        </is>
      </c>
      <c r="B501" s="3" t="inlineStr">
        <is>
          <t>Seat:</t>
        </is>
      </c>
    </row>
    <row r="502" ht="15" customHeight="1" thickBot="1">
      <c r="A502" s="3" t="inlineStr">
        <is>
          <t>Station Assistance: Assistance for Alighting, Assistance for Transferring trains, Use of ramp, Help with luggage, help getting off the train - seats F67 F68 F71 - help to transferring train</t>
        </is>
      </c>
      <c r="B502" s="62" t="n"/>
    </row>
    <row r="503" ht="15" customHeight="1" thickBot="1">
      <c r="A503" s="3" t="inlineStr">
        <is>
          <t>On Train Assistance:</t>
        </is>
      </c>
      <c r="B503" s="62" t="n"/>
    </row>
    <row r="504" ht="15" customHeight="1" thickBot="1">
      <c r="A504" s="3" t="inlineStr">
        <is>
          <t>Meeting Point: at seat</t>
        </is>
      </c>
      <c r="B504" s="62" t="n"/>
    </row>
    <row r="505" ht="15" customHeight="1" thickBot="1">
      <c r="A505" s="3" t="inlineStr">
        <is>
          <t xml:space="preserve">Contact Details: </t>
        </is>
      </c>
      <c r="B505" s="62" t="n"/>
    </row>
    <row r="506" ht="15" customHeight="1" thickBot="1">
      <c r="A506" s="3" t="inlineStr">
        <is>
          <t>Booking Ref: PA-</t>
        </is>
      </c>
      <c r="B506" s="3" t="inlineStr">
        <is>
          <t>Seat Reservation reference:</t>
        </is>
      </c>
    </row>
    <row r="507" ht="15" customHeight="1" thickBot="1">
      <c r="A507" s="3" t="inlineStr">
        <is>
          <t>Journey Origin: Glasgow Central</t>
        </is>
      </c>
      <c r="B507" s="3" t="inlineStr">
        <is>
          <t>Journey Destination: Telford Central</t>
        </is>
      </c>
    </row>
    <row r="508" ht="15" customHeight="1"/>
    <row r="509" ht="15" customHeight="1"/>
    <row r="510" ht="15" customHeight="1">
      <c r="A510" s="1" t="inlineStr">
        <is>
          <t>Passenger Name: PAX Y</t>
        </is>
      </c>
    </row>
    <row r="511" ht="15" customHeight="1">
      <c r="A511" s="1" t="inlineStr">
        <is>
          <t>Access Consideration(s): Wheelchair user (manual)(within [Person_12] dimensions)</t>
        </is>
      </c>
    </row>
    <row r="512" ht="15" customHeight="1">
      <c r="A512" s="2" t="n"/>
    </row>
    <row r="513" ht="15" customHeight="1">
      <c r="A513" s="1" t="inlineStr">
        <is>
          <t>[Person_4]</t>
        </is>
      </c>
    </row>
    <row r="514" ht="15" customHeight="1" thickBot="1">
      <c r="A514" s="4" t="n"/>
    </row>
    <row r="515" ht="15" customHeight="1" thickBot="1">
      <c r="A515" s="3" t="inlineStr">
        <is>
          <t>Pax Leg Origin: [Person_2] (Lancs)</t>
        </is>
      </c>
      <c r="B515" s="3" t="inlineStr">
        <is>
          <t>DEP Time: 15/08 11:59</t>
        </is>
      </c>
    </row>
    <row r="516" ht="15" customHeight="1" thickBot="1">
      <c r="A516" s="3" t="inlineStr">
        <is>
          <t>Pax Leg Destination: [Person_18]</t>
        </is>
      </c>
      <c r="B516" s="3" t="inlineStr">
        <is>
          <t>ARR Time: 15/08 14:37</t>
        </is>
      </c>
    </row>
    <row r="517" ht="15" customHeight="1" thickBot="1">
      <c r="A517" s="3" t="inlineStr">
        <is>
          <t>Headcode at Destination: 1M09</t>
        </is>
      </c>
      <c r="B517" s="3" t="inlineStr">
        <is>
          <t>[Person_3]: VT606900</t>
        </is>
      </c>
    </row>
    <row r="518" ht="15" customHeight="1" thickBot="1">
      <c r="A518" s="3" t="inlineStr">
        <is>
          <t>Coach: D - AE/WC P COACH D STD /W 2656</t>
        </is>
      </c>
      <c r="B518" s="3" t="inlineStr">
        <is>
          <t>Seat: D58, D61</t>
        </is>
      </c>
    </row>
    <row r="519" ht="15" customHeight="1" thickBot="1">
      <c r="A519" s="3" t="inlineStr">
        <is>
          <t>Station Assistance: Please assist passenger to board train and seat, please call ahead with seat information, Use of ramp, Assistance for Boarding</t>
        </is>
      </c>
      <c r="B519" s="62" t="n"/>
    </row>
    <row r="520" ht="15" customHeight="1" thickBot="1">
      <c r="A520" s="3" t="inlineStr">
        <is>
          <t>On Train Assistance:</t>
        </is>
      </c>
      <c r="B520" s="62" t="n"/>
    </row>
    <row r="521" ht="15" customHeight="1" thickBot="1">
      <c r="A521" s="3" t="inlineStr">
        <is>
          <t>Meeting Point: [Person_22]</t>
        </is>
      </c>
      <c r="B521" s="62" t="n"/>
    </row>
    <row r="522" ht="15" customHeight="1" thickBot="1">
      <c r="A522" s="3" t="inlineStr">
        <is>
          <t xml:space="preserve">Contact Details: </t>
        </is>
      </c>
      <c r="B522" s="62" t="n"/>
    </row>
    <row r="523" ht="15" customHeight="1" thickBot="1">
      <c r="A523" s="3" t="inlineStr">
        <is>
          <t>Booking Ref: PA-Y</t>
        </is>
      </c>
      <c r="B523" s="3" t="inlineStr">
        <is>
          <t>Seat Reservation reference: SG331453</t>
        </is>
      </c>
    </row>
    <row r="524" ht="15" customHeight="1" thickBot="1">
      <c r="A524" s="3" t="inlineStr">
        <is>
          <t>Journey Origin: [Person_2] (Lancs)</t>
        </is>
      </c>
      <c r="B524" s="3" t="inlineStr">
        <is>
          <t>Journey Destination: [Person_18]</t>
        </is>
      </c>
    </row>
    <row r="525" ht="15" customHeight="1"/>
    <row r="526" ht="15" customHeight="1"/>
    <row r="527" ht="15" customHeight="1">
      <c r="A527" s="1" t="inlineStr">
        <is>
          <t>Passenger Name: PAX V</t>
        </is>
      </c>
    </row>
    <row r="528" ht="15" customHeight="1">
      <c r="A528" s="1" t="inlineStr">
        <is>
          <t>Access Consideration(s): Other mobility impairment</t>
        </is>
      </c>
    </row>
    <row r="529" ht="15" customHeight="1">
      <c r="A529" s="2" t="n"/>
    </row>
    <row r="530" ht="15" customHeight="1">
      <c r="A530" s="1" t="inlineStr">
        <is>
          <t>[Person_4]</t>
        </is>
      </c>
    </row>
    <row r="531" ht="15" customHeight="1" thickBot="1">
      <c r="A531" s="4" t="n"/>
    </row>
    <row r="532" ht="15" customHeight="1" thickBot="1">
      <c r="A532" s="3" t="inlineStr">
        <is>
          <t>Pax Leg Origin: [Person_2] (Lancs)</t>
        </is>
      </c>
      <c r="B532" s="3" t="inlineStr">
        <is>
          <t>DEP Time: 15/08 11:59</t>
        </is>
      </c>
    </row>
    <row r="533" ht="15" customHeight="1" thickBot="1">
      <c r="A533" s="3" t="inlineStr">
        <is>
          <t>Pax Leg Destination: Warrington Bank Quay</t>
        </is>
      </c>
      <c r="B533" s="3" t="inlineStr">
        <is>
          <t>ARR Time: 15/08 12:21</t>
        </is>
      </c>
    </row>
    <row r="534" ht="15" customHeight="1" thickBot="1">
      <c r="A534" s="3" t="inlineStr">
        <is>
          <t>Headcode at Destination:</t>
        </is>
      </c>
      <c r="B534" s="3" t="inlineStr">
        <is>
          <t>[Person_3]: VT662000</t>
        </is>
      </c>
    </row>
    <row r="535" ht="15" customHeight="1" thickBot="1">
      <c r="A535" s="3" t="inlineStr">
        <is>
          <t>Coach:</t>
        </is>
      </c>
      <c r="B535" s="3" t="inlineStr">
        <is>
          <t>Seat:</t>
        </is>
      </c>
    </row>
    <row r="536" ht="15" customHeight="1" thickBot="1">
      <c r="A536" s="3" t="inlineStr">
        <is>
          <t>Station Assistance: please assist to disabled spaces and call ahead to , Help with luggage, Use of ramp, Assistance for Boarding</t>
        </is>
      </c>
      <c r="B536" s="62" t="n"/>
    </row>
    <row r="537" ht="15" customHeight="1" thickBot="1">
      <c r="A537" s="3" t="inlineStr">
        <is>
          <t>On Train Assistance:</t>
        </is>
      </c>
      <c r="B537" s="62" t="n"/>
    </row>
    <row r="538" ht="15" customHeight="1" thickBot="1">
      <c r="A538" s="3" t="inlineStr">
        <is>
          <t>Meeting Point: at seat/train</t>
        </is>
      </c>
      <c r="B538" s="62" t="n"/>
    </row>
    <row r="539" ht="15" customHeight="1" thickBot="1">
      <c r="A539" s="3" t="inlineStr">
        <is>
          <t xml:space="preserve">Contact Details: </t>
        </is>
      </c>
      <c r="B539" s="62" t="n"/>
    </row>
    <row r="540" ht="15" customHeight="1" thickBot="1">
      <c r="A540" s="3" t="inlineStr">
        <is>
          <t>Booking Ref: PA-</t>
        </is>
      </c>
      <c r="B540" s="3" t="inlineStr">
        <is>
          <t>Seat Reservation reference:</t>
        </is>
      </c>
    </row>
    <row r="541" ht="15" customHeight="1" thickBot="1">
      <c r="A541" s="3" t="inlineStr">
        <is>
          <t>Journey Origin: [Person_1]</t>
        </is>
      </c>
      <c r="B541" s="3" t="inlineStr">
        <is>
          <t>Journey Destination: Warrington Bank Quay</t>
        </is>
      </c>
    </row>
    <row r="542" ht="15" customHeight="1"/>
    <row r="543" ht="15" customHeight="1"/>
    <row r="544" ht="15" customHeight="1">
      <c r="A544" s="1" t="inlineStr">
        <is>
          <t>Passenger Name: PAX T</t>
        </is>
      </c>
    </row>
    <row r="545" ht="15" customHeight="1">
      <c r="A545" s="1" t="inlineStr">
        <is>
          <t>Access Consideration(s): Non-Foldable, [Person_20] user (within [Person_12] dimensions), Hard of hearing/ Deaf</t>
        </is>
      </c>
    </row>
    <row r="546" ht="15" customHeight="1">
      <c r="A546" s="2" t="n"/>
    </row>
    <row r="547" ht="15" customHeight="1">
      <c r="A547" s="1" t="inlineStr">
        <is>
          <t>[Person_4]</t>
        </is>
      </c>
    </row>
    <row r="548" ht="15" customHeight="1" thickBot="1">
      <c r="A548" s="4" t="n"/>
    </row>
    <row r="549" ht="15" customHeight="1" thickBot="1">
      <c r="A549" s="3" t="inlineStr">
        <is>
          <t>Pax Leg Origin: [Person_2] (Lancs)</t>
        </is>
      </c>
      <c r="B549" s="3" t="inlineStr">
        <is>
          <t>DEP Time: 15/08 12:00</t>
        </is>
      </c>
    </row>
    <row r="550" ht="15" customHeight="1" thickBot="1">
      <c r="A550" s="3" t="inlineStr">
        <is>
          <t>Pax Leg Destination: Blackpool North</t>
        </is>
      </c>
      <c r="B550" s="3" t="inlineStr">
        <is>
          <t>ARR Time: 15/08 12:24</t>
        </is>
      </c>
    </row>
    <row r="551" ht="15" customHeight="1" thickBot="1">
      <c r="A551" s="3" t="inlineStr">
        <is>
          <t>Headcode at Destination: 1N56</t>
        </is>
      </c>
      <c r="B551" s="3" t="inlineStr">
        <is>
          <t>[Person_3]: NT912800</t>
        </is>
      </c>
    </row>
    <row r="552" ht="15" customHeight="1" thickBot="1">
      <c r="A552" s="3" t="inlineStr">
        <is>
          <t>Coach:</t>
        </is>
      </c>
      <c r="B552" s="3" t="inlineStr">
        <is>
          <t>Seat:</t>
        </is>
      </c>
    </row>
    <row r="553" ht="15" customHeight="1" thickBot="1">
      <c r="A553" s="3" t="inlineStr">
        <is>
          <t>Station Assistance: Travelling with mobility scooter which is within the dimensions for rail travel (go - go pro ). Am able to walk to priority seat ., [Person_16] priority seat, [Person_16] wheelchair space, Use of ramp</t>
        </is>
      </c>
      <c r="B553" s="62" t="n"/>
    </row>
    <row r="554" ht="15" customHeight="1" thickBot="1">
      <c r="A554" s="3" t="inlineStr">
        <is>
          <t>On Train Assistance: Travelling with mobility scooter which is within the dimensions for rail travel (go - go pro ). Am able to walk to priority seat ., [Person_16] priority seat, [Person_16] wheelchair space, Use of ramp</t>
        </is>
      </c>
      <c r="B554" s="62" t="n"/>
    </row>
    <row r="555" ht="15" customHeight="1" thickBot="1">
      <c r="A555" s="3" t="inlineStr">
        <is>
          <t>Meeting Point:</t>
        </is>
      </c>
      <c r="B555" s="62" t="n"/>
    </row>
    <row r="556" ht="15" customHeight="1" thickBot="1">
      <c r="A556" s="3" t="inlineStr">
        <is>
          <t xml:space="preserve">Contact Details: </t>
        </is>
      </c>
      <c r="B556" s="62" t="n"/>
    </row>
    <row r="557" ht="15" customHeight="1" thickBot="1">
      <c r="A557" s="3" t="inlineStr">
        <is>
          <t>Booking Ref: PA-</t>
        </is>
      </c>
      <c r="B557" s="3" t="inlineStr">
        <is>
          <t>Seat Reservation reference:</t>
        </is>
      </c>
    </row>
    <row r="558" ht="15" customHeight="1" thickBot="1">
      <c r="A558" s="3" t="inlineStr">
        <is>
          <t>Journey Origin: Westcliff</t>
        </is>
      </c>
      <c r="B558" s="3" t="inlineStr">
        <is>
          <t>Journey Destination: Blackpool North</t>
        </is>
      </c>
    </row>
    <row r="559" ht="15" customHeight="1"/>
    <row r="560" ht="15" customHeight="1"/>
    <row r="561" ht="15" customHeight="1">
      <c r="A561" s="1" t="inlineStr">
        <is>
          <t>Passenger Name: PAX W</t>
        </is>
      </c>
    </row>
    <row r="562" ht="15" customHeight="1">
      <c r="A562" s="1" t="inlineStr">
        <is>
          <t>Access Consideration(s): Elderly - just want to make sure she is getting on and off the correct train</t>
        </is>
      </c>
    </row>
    <row r="563" ht="15" customHeight="1">
      <c r="A563" s="2" t="n"/>
    </row>
    <row r="564" ht="15" customHeight="1">
      <c r="A564" s="1" t="inlineStr">
        <is>
          <t>[Person_4]</t>
        </is>
      </c>
    </row>
    <row r="565" ht="15" customHeight="1" thickBot="1">
      <c r="A565" s="4" t="n"/>
    </row>
    <row r="566" ht="15" customHeight="1" thickBot="1">
      <c r="A566" s="3" t="inlineStr">
        <is>
          <t>Pax Leg Origin: [Person_2] (Lancs)</t>
        </is>
      </c>
      <c r="B566" s="3" t="inlineStr">
        <is>
          <t>DEP Time: 15/08 12:18</t>
        </is>
      </c>
    </row>
    <row r="567" ht="15" customHeight="1" thickBot="1">
      <c r="A567" s="3" t="inlineStr">
        <is>
          <t>Pax Leg Destination: Crewe</t>
        </is>
      </c>
      <c r="B567" s="3" t="inlineStr">
        <is>
          <t>ARR Time: 15/08 12:57</t>
        </is>
      </c>
    </row>
    <row r="568" ht="15" customHeight="1" thickBot="1">
      <c r="A568" s="3" t="inlineStr">
        <is>
          <t>Headcode at Destination:</t>
        </is>
      </c>
      <c r="B568" s="3" t="inlineStr">
        <is>
          <t>[Person_3]: VT360000</t>
        </is>
      </c>
    </row>
    <row r="569" ht="15" customHeight="1" thickBot="1">
      <c r="A569" s="3" t="inlineStr">
        <is>
          <t>Coach:</t>
        </is>
      </c>
      <c r="B569" s="3" t="inlineStr">
        <is>
          <t>Seat:</t>
        </is>
      </c>
    </row>
    <row r="570" ht="15" customHeight="1" thickBot="1">
      <c r="A570" s="3" t="inlineStr">
        <is>
          <t>Station Assistance: Arriving at station by Train/metro/tube, Help with luggage, Help pushing wheelchair, Use of station wheelchair (if available), Assistance for Transferring trains, Assistance for Boarding</t>
        </is>
      </c>
      <c r="B570" s="62" t="n"/>
    </row>
    <row r="571" ht="15" customHeight="1" thickBot="1">
      <c r="A571" s="3" t="inlineStr">
        <is>
          <t>On Train Assistance:</t>
        </is>
      </c>
      <c r="B571" s="62" t="n"/>
    </row>
    <row r="572" ht="15" customHeight="1" thickBot="1">
      <c r="A572" s="3" t="inlineStr">
        <is>
          <t>Meeting Point: station staff to meet at platform</t>
        </is>
      </c>
      <c r="B572" s="62" t="n"/>
    </row>
    <row r="573" ht="15" customHeight="1" thickBot="1">
      <c r="A573" s="3" t="inlineStr">
        <is>
          <t>Contact Details: 0</t>
        </is>
      </c>
      <c r="B573" s="62" t="n"/>
    </row>
    <row r="574" ht="15" customHeight="1" thickBot="1">
      <c r="A574" s="3" t="inlineStr">
        <is>
          <t>Booking Ref: PA-</t>
        </is>
      </c>
      <c r="B574" s="3" t="inlineStr">
        <is>
          <t>Seat Reservation reference:</t>
        </is>
      </c>
    </row>
    <row r="575" ht="15" customHeight="1" thickBot="1">
      <c r="A575" s="3" t="inlineStr">
        <is>
          <t>Journey Origin: Grange-over-Sands</t>
        </is>
      </c>
      <c r="B575" s="3" t="inlineStr">
        <is>
          <t>Journey Destination: [Person_21]</t>
        </is>
      </c>
    </row>
    <row r="576" ht="15" customHeight="1"/>
    <row r="577" ht="15" customHeight="1"/>
    <row r="578" ht="15" customHeight="1">
      <c r="A578" s="1" t="inlineStr">
        <is>
          <t>Passenger Name: PAX X</t>
        </is>
      </c>
    </row>
    <row r="579" ht="15" customHeight="1">
      <c r="A579" s="1" t="inlineStr">
        <is>
          <t>Access Consideration(s): Other mobility aid user, DPA 18/12/2020</t>
        </is>
      </c>
    </row>
    <row r="580" ht="15" customHeight="1">
      <c r="A580" s="2" t="n"/>
    </row>
    <row r="581" ht="15" customHeight="1">
      <c r="A581" s="1" t="inlineStr">
        <is>
          <t>[Person_4]</t>
        </is>
      </c>
    </row>
    <row r="582" ht="15" customHeight="1" thickBot="1">
      <c r="A582" s="4" t="n"/>
    </row>
    <row r="583" ht="15" customHeight="1" thickBot="1">
      <c r="A583" s="3" t="inlineStr">
        <is>
          <t>Pax Leg Origin: [Person_2] (Lancs)</t>
        </is>
      </c>
      <c r="B583" s="3" t="inlineStr">
        <is>
          <t>DEP Time: 15/08 12:18</t>
        </is>
      </c>
    </row>
    <row r="584" ht="15" customHeight="1" thickBot="1">
      <c r="A584" s="3" t="inlineStr">
        <is>
          <t>Pax Leg Destination: [Person_10]</t>
        </is>
      </c>
      <c r="B584" s="3" t="inlineStr">
        <is>
          <t>ARR Time: 15/08 13:35</t>
        </is>
      </c>
    </row>
    <row r="585" ht="15" customHeight="1" thickBot="1">
      <c r="A585" s="3" t="inlineStr">
        <is>
          <t>Headcode at Destination: 9M52</t>
        </is>
      </c>
      <c r="B585" s="3" t="inlineStr">
        <is>
          <t>[Person_3]: VT305900</t>
        </is>
      </c>
    </row>
    <row r="586" ht="15" customHeight="1" thickBot="1">
      <c r="A586" s="3" t="inlineStr">
        <is>
          <t>Coach:</t>
        </is>
      </c>
      <c r="B586" s="3" t="inlineStr">
        <is>
          <t>Seat:</t>
        </is>
      </c>
    </row>
    <row r="587" ht="15" customHeight="1" thickBot="1">
      <c r="A587" s="3" t="inlineStr">
        <is>
          <t>Station Assistance: Assistance for Boarding, Use of ramp, Help with luggage, help getting onto the train - seats F67 F68 F71</t>
        </is>
      </c>
      <c r="B587" s="62" t="n"/>
    </row>
    <row r="588" ht="15" customHeight="1" thickBot="1">
      <c r="A588" s="3" t="inlineStr">
        <is>
          <t>On Train Assistance:</t>
        </is>
      </c>
      <c r="B588" s="62" t="n"/>
    </row>
    <row r="589" ht="15" customHeight="1" thickBot="1">
      <c r="A589" s="3" t="inlineStr">
        <is>
          <t>Meeting Point: at seat</t>
        </is>
      </c>
      <c r="B589" s="62" t="n"/>
    </row>
    <row r="590" ht="15" customHeight="1" thickBot="1">
      <c r="A590" s="3" t="inlineStr">
        <is>
          <t xml:space="preserve">Contact Details: </t>
        </is>
      </c>
      <c r="B590" s="62" t="n"/>
    </row>
    <row r="591" ht="15" customHeight="1" thickBot="1">
      <c r="A591" s="3" t="inlineStr">
        <is>
          <t>Booking Ref: PA-</t>
        </is>
      </c>
      <c r="B591" s="3" t="inlineStr">
        <is>
          <t>Seat Reservation reference:</t>
        </is>
      </c>
    </row>
    <row r="592" ht="15" customHeight="1" thickBot="1">
      <c r="A592" s="3" t="inlineStr">
        <is>
          <t>Journey Origin: Glasgow Central</t>
        </is>
      </c>
      <c r="B592" s="3" t="inlineStr">
        <is>
          <t>Journey Destination: Telford Central</t>
        </is>
      </c>
    </row>
    <row r="593" ht="15" customHeight="1"/>
    <row r="594" ht="15" customHeight="1"/>
    <row r="595" ht="15" customHeight="1">
      <c r="A595" s="1" t="inlineStr">
        <is>
          <t>Passenger Name: PAX Z</t>
        </is>
      </c>
    </row>
    <row r="596" ht="15" customHeight="1">
      <c r="A596" s="1" t="inlineStr">
        <is>
          <t>Access Consideration(s): [Person_23] required on and off trains. Travels with her daughter who is partially sighted, Hard of hearing/ Deaf, Visual impairment, Other mobility impairment</t>
        </is>
      </c>
    </row>
    <row r="597" ht="15" customHeight="1">
      <c r="A597" s="2" t="n"/>
    </row>
    <row r="598" ht="15" customHeight="1">
      <c r="A598" s="1" t="inlineStr">
        <is>
          <t>Arrive</t>
        </is>
      </c>
    </row>
    <row r="599" ht="15" customHeight="1" thickBot="1">
      <c r="A599" s="4" t="n"/>
    </row>
    <row r="600" ht="15" customHeight="1" thickBot="1">
      <c r="A600" s="3" t="inlineStr">
        <is>
          <t>Pax Leg Origin: Liverpool Lime Street</t>
        </is>
      </c>
      <c r="B600" s="3" t="inlineStr">
        <is>
          <t>DEP Time: 15/08 11:36</t>
        </is>
      </c>
    </row>
    <row r="601" ht="15" customHeight="1" thickBot="1">
      <c r="A601" s="3" t="inlineStr">
        <is>
          <t>Pax Leg Destination: [Person_2] (Lancs)</t>
        </is>
      </c>
      <c r="B601" s="3" t="inlineStr">
        <is>
          <t>ARR Time: 15/08 12:28</t>
        </is>
      </c>
    </row>
    <row r="602" ht="15" customHeight="1" thickBot="1">
      <c r="A602" s="3" t="inlineStr">
        <is>
          <t>Headcode at Destination: 1N85</t>
        </is>
      </c>
      <c r="B602" s="3" t="inlineStr">
        <is>
          <t>[Person_3]: NT913000</t>
        </is>
      </c>
    </row>
    <row r="603" ht="15" customHeight="1" thickBot="1">
      <c r="A603" s="3" t="inlineStr">
        <is>
          <t>Coach:</t>
        </is>
      </c>
      <c r="B603" s="3" t="inlineStr">
        <is>
          <t>Seat:</t>
        </is>
      </c>
    </row>
    <row r="604" ht="15" customHeight="1" thickBot="1">
      <c r="A604" s="3" t="inlineStr">
        <is>
          <t>Station Assistance: Assistance for Alighting, Assistance for Transferring trains, [Person_16] priority seat, [Person_16] companion seat, Use of ramp, Help with luggage, Departing at station by Train/metro/tube, 4 people travelling passenger one Walks with stick. Passenger 2 partially sighted passenger 3 severely Autistic passenger 4 able bodied [Person_24]. Need help getting on and off trains help with luggage and also changing platforms at Preston</t>
        </is>
      </c>
      <c r="B604" s="62" t="n"/>
    </row>
    <row r="605" ht="15" customHeight="1" thickBot="1">
      <c r="A605" s="3" t="inlineStr">
        <is>
          <t>On Train Assistance: 4 people travelling passenger one Walks with stick. Passenger 2 partially sighted passenger 3 severely Autistic passenger 4 able bodied [Person_24]. Need help getting on and off trains help with luggage and also changing platforms at Preston, Help with luggage, Use of ramp, [Person_16] companion seat, [Person_16] priority seat</t>
        </is>
      </c>
      <c r="B605" s="62" t="n"/>
    </row>
    <row r="606" ht="15" customHeight="1" thickBot="1">
      <c r="A606" s="3" t="inlineStr">
        <is>
          <t>Meeting Point:</t>
        </is>
      </c>
      <c r="B606" s="62" t="n"/>
    </row>
    <row r="607" ht="15" customHeight="1" thickBot="1">
      <c r="A607" s="3" t="inlineStr">
        <is>
          <t>Contact Details:</t>
        </is>
      </c>
      <c r="B607" s="62" t="n"/>
    </row>
    <row r="608" ht="15" customHeight="1" thickBot="1">
      <c r="A608" s="3" t="inlineStr">
        <is>
          <t>Booking Ref: PA-</t>
        </is>
      </c>
      <c r="B608" s="3" t="inlineStr">
        <is>
          <t>Seat Reservation reference:</t>
        </is>
      </c>
    </row>
    <row r="609" ht="15" customHeight="1" thickBot="1">
      <c r="A609" s="3" t="inlineStr">
        <is>
          <t>Journey Origin: Liverpool Lime Street</t>
        </is>
      </c>
      <c r="B609" s="3" t="inlineStr">
        <is>
          <t>Journey Destination: Kendal</t>
        </is>
      </c>
    </row>
    <row r="610" ht="15" customHeight="1"/>
    <row r="611" ht="15" customHeight="1"/>
    <row r="612" ht="15" customHeight="1">
      <c r="A612" s="1" t="inlineStr">
        <is>
          <t>Passenger Name: PAX AA</t>
        </is>
      </c>
    </row>
    <row r="613" ht="15" customHeight="1">
      <c r="A613" s="1" t="inlineStr">
        <is>
          <t>Access Consideration(s): Visual impairment</t>
        </is>
      </c>
    </row>
    <row r="614" ht="15" customHeight="1">
      <c r="A614" s="2" t="n"/>
    </row>
    <row r="615" ht="15" customHeight="1">
      <c r="A615" s="1" t="inlineStr">
        <is>
          <t>Arrive</t>
        </is>
      </c>
    </row>
    <row r="616" ht="15" customHeight="1" thickBot="1">
      <c r="A616" s="4" t="n"/>
    </row>
    <row r="617" ht="15" customHeight="1" thickBot="1">
      <c r="A617" s="3" t="inlineStr">
        <is>
          <t>Pax Leg Origin: [Person_18]</t>
        </is>
      </c>
      <c r="B617" s="3" t="inlineStr">
        <is>
          <t>DEP Time: 15/08 10:10</t>
        </is>
      </c>
    </row>
    <row r="618" ht="15" customHeight="1" thickBot="1">
      <c r="A618" s="3" t="inlineStr">
        <is>
          <t>Pax Leg Destination: [Person_2] (Lancs)</t>
        </is>
      </c>
      <c r="B618" s="3" t="inlineStr">
        <is>
          <t>ARR Time: 15/08 12:38</t>
        </is>
      </c>
    </row>
    <row r="619" ht="15" customHeight="1" thickBot="1">
      <c r="A619" s="3" t="inlineStr">
        <is>
          <t>Headcode at Destination: 1S51</t>
        </is>
      </c>
      <c r="B619" s="3" t="inlineStr">
        <is>
          <t>[Person_3]: VT620900</t>
        </is>
      </c>
    </row>
    <row r="620" ht="15" customHeight="1" thickBot="1">
      <c r="A620" s="3" t="inlineStr">
        <is>
          <t>Coach:</t>
        </is>
      </c>
      <c r="B620" s="3" t="inlineStr">
        <is>
          <t>Seat:</t>
        </is>
      </c>
    </row>
    <row r="621" ht="15" customHeight="1" thickBot="1">
      <c r="A621" s="3" t="inlineStr">
        <is>
          <t>Station Assistance: Please assist passenger from their seat and to the exit , Use of station buggy (if available), Assistance for Alighting</t>
        </is>
      </c>
      <c r="B621" s="62" t="n"/>
    </row>
    <row r="622" ht="15" customHeight="1" thickBot="1">
      <c r="A622" s="3" t="inlineStr">
        <is>
          <t>On Train Assistance: Use of station buggy (if available)</t>
        </is>
      </c>
      <c r="B622" s="62" t="n"/>
    </row>
    <row r="623" ht="15" customHeight="1" thickBot="1">
      <c r="A623" s="3" t="inlineStr">
        <is>
          <t>Meeting Point: At Seat</t>
        </is>
      </c>
      <c r="B623" s="62" t="n"/>
    </row>
    <row r="624" ht="15" customHeight="1" thickBot="1">
      <c r="A624" s="3" t="inlineStr">
        <is>
          <t>Contact Details: 0</t>
        </is>
      </c>
      <c r="B624" s="62" t="n"/>
    </row>
    <row r="625" ht="15" customHeight="1" thickBot="1">
      <c r="A625" s="3" t="inlineStr">
        <is>
          <t>Booking Ref: PA-</t>
        </is>
      </c>
      <c r="B625" s="3" t="inlineStr">
        <is>
          <t>Seat Reservation reference:</t>
        </is>
      </c>
    </row>
    <row r="626" ht="15" customHeight="1" thickBot="1">
      <c r="A626" s="3" t="inlineStr">
        <is>
          <t>Journey Origin: [Person_18]</t>
        </is>
      </c>
      <c r="B626" s="3" t="inlineStr">
        <is>
          <t>Journey Destination: [Person_2] (Lancs)</t>
        </is>
      </c>
    </row>
    <row r="627" ht="15" customHeight="1"/>
    <row r="628" ht="15" customHeight="1"/>
    <row r="629" ht="15" customHeight="1">
      <c r="A629" s="1" t="inlineStr">
        <is>
          <t>Passenger Name: PAX Z</t>
        </is>
      </c>
    </row>
    <row r="630" ht="15" customHeight="1">
      <c r="A630" s="1" t="inlineStr">
        <is>
          <t>Access Consideration(s): [Person_23] required on and off trains. Travels with her daughter who is partially sighted, Hard of hearing/ Deaf, Visual impairment, Other mobility impairment</t>
        </is>
      </c>
    </row>
    <row r="631" ht="15" customHeight="1">
      <c r="A631" s="2" t="n"/>
    </row>
    <row r="632" ht="15" customHeight="1">
      <c r="A632" s="1" t="inlineStr">
        <is>
          <t>[Person_4]</t>
        </is>
      </c>
    </row>
    <row r="633" ht="15" customHeight="1" thickBot="1">
      <c r="A633" s="4" t="n"/>
    </row>
    <row r="634" ht="15" customHeight="1" thickBot="1">
      <c r="A634" s="3" t="inlineStr">
        <is>
          <t>Pax Leg Origin: [Person_2] (Lancs)</t>
        </is>
      </c>
      <c r="B634" s="3" t="inlineStr">
        <is>
          <t>DEP Time: 15/08 12:45</t>
        </is>
      </c>
    </row>
    <row r="635" ht="15" customHeight="1" thickBot="1">
      <c r="A635" s="3" t="inlineStr">
        <is>
          <t>Pax Leg Destination: Kendal</t>
        </is>
      </c>
      <c r="B635" s="3" t="inlineStr">
        <is>
          <t>ARR Time: 15/08 13:36</t>
        </is>
      </c>
    </row>
    <row r="636" ht="15" customHeight="1" thickBot="1">
      <c r="A636" s="3" t="inlineStr">
        <is>
          <t>Headcode at Destination: 1C71</t>
        </is>
      </c>
      <c r="B636" s="3" t="inlineStr">
        <is>
          <t>[Person_3]: NT913200</t>
        </is>
      </c>
    </row>
    <row r="637" ht="15" customHeight="1" thickBot="1">
      <c r="A637" s="3" t="inlineStr">
        <is>
          <t>Coach:</t>
        </is>
      </c>
      <c r="B637" s="3" t="inlineStr">
        <is>
          <t>Seat:</t>
        </is>
      </c>
    </row>
    <row r="638" ht="15" customHeight="1" thickBot="1">
      <c r="A638" s="3" t="inlineStr">
        <is>
          <t>Station Assistance: 4 people travelling passenger one Walks with stick. Passenger 2 partially sighted passenger 3 severely Autistic passenger 4 able bodied [Person_24]. Need help getting on and off trains help with luggage and also changing platforms at Preston. Also lady with severe autism gets very agitated if she has to wait a long time in a queue to get on the train. If at all possible at Liverpool could she get on train asap, [Person_6] at station by Train/metro/tube, Use of ramp, Help with luggage, [Person_16] priority seat, [Person_16] companion seat, Assistance for Transferring trains, Assistance for Boarding</t>
        </is>
      </c>
      <c r="B638" s="62" t="n"/>
    </row>
    <row r="639" ht="15" customHeight="1" thickBot="1">
      <c r="A639" s="3" t="inlineStr">
        <is>
          <t>On Train Assistance: 4 people travelling passenger one Walks with stick. Passenger 2 partially sighted passenger 3 severely Autistic passenger 4 able bodied [Person_24]. Need help getting on and off trains help with luggage and also changing platforms at Preston. Also lady with severe autism gets very agitated if she has to wait a long time in a queue to get on the train. If at all possible at Liverpool could she get on train asap, [Person_25] by traincrew for disembarking, Use of ramp, Help with luggage, [Person_16] priority seat, [Person_16] companion seat</t>
        </is>
      </c>
      <c r="B639" s="62" t="n"/>
    </row>
    <row r="640" ht="15" customHeight="1" thickBot="1">
      <c r="A640" s="3" t="inlineStr">
        <is>
          <t>Meeting Point:</t>
        </is>
      </c>
      <c r="B640" s="62" t="n"/>
    </row>
    <row r="641" ht="15" customHeight="1" thickBot="1">
      <c r="A641" s="3" t="inlineStr">
        <is>
          <t xml:space="preserve">Contact Details: </t>
        </is>
      </c>
      <c r="B641" s="62" t="n"/>
    </row>
    <row r="642" ht="15" customHeight="1" thickBot="1">
      <c r="A642" s="3" t="inlineStr">
        <is>
          <t>Booking Ref: PA-</t>
        </is>
      </c>
      <c r="B642" s="3" t="inlineStr">
        <is>
          <t>Seat Reservation reference:</t>
        </is>
      </c>
    </row>
    <row r="643" ht="15" customHeight="1" thickBot="1">
      <c r="A643" s="3" t="inlineStr">
        <is>
          <t>Journey Origin: Liverpool Lime Street</t>
        </is>
      </c>
      <c r="B643" s="3" t="inlineStr">
        <is>
          <t>Journey Destination: Kendal</t>
        </is>
      </c>
    </row>
    <row r="644" ht="15" customHeight="1"/>
    <row r="645" ht="15" customHeight="1"/>
    <row r="646" ht="15" customHeight="1">
      <c r="A646" s="1" t="inlineStr">
        <is>
          <t>Passenger Name: PAX BB</t>
        </is>
      </c>
    </row>
    <row r="647" ht="15" customHeight="1">
      <c r="A647" s="1" t="inlineStr">
        <is>
          <t>Access Consideration(s): I have fibromyalgia and lupus and damage to my spine , Mental health condition, Wheelchair user (powered)(within [Person_12] dimensions)</t>
        </is>
      </c>
    </row>
    <row r="648" ht="15" customHeight="1">
      <c r="A648" s="2" t="n"/>
    </row>
    <row r="649" ht="15" customHeight="1">
      <c r="A649" s="1" t="inlineStr">
        <is>
          <t>Arrive</t>
        </is>
      </c>
    </row>
    <row r="650" ht="15" customHeight="1" thickBot="1">
      <c r="A650" s="4" t="n"/>
    </row>
    <row r="651" ht="15" customHeight="1" thickBot="1">
      <c r="A651" s="3" t="inlineStr">
        <is>
          <t>Pax Leg Origin: Blackpool South</t>
        </is>
      </c>
      <c r="B651" s="3" t="inlineStr">
        <is>
          <t>DEP Time: 15/08 12:13</t>
        </is>
      </c>
    </row>
    <row r="652" ht="15" customHeight="1" thickBot="1">
      <c r="A652" s="3" t="inlineStr">
        <is>
          <t>Pax Leg Destination: [Person_2] (Lancs)</t>
        </is>
      </c>
      <c r="B652" s="3" t="inlineStr">
        <is>
          <t>ARR Time: 15/08 12:50</t>
        </is>
      </c>
    </row>
    <row r="653" ht="15" customHeight="1" thickBot="1">
      <c r="A653" s="3" t="inlineStr">
        <is>
          <t>Headcode at Destination: 2S57</t>
        </is>
      </c>
      <c r="B653" s="3" t="inlineStr">
        <is>
          <t>[Person_3]: NT924700</t>
        </is>
      </c>
    </row>
    <row r="654" ht="15" customHeight="1" thickBot="1">
      <c r="A654" s="3" t="inlineStr">
        <is>
          <t>Coach:</t>
        </is>
      </c>
      <c r="B654" s="3" t="inlineStr">
        <is>
          <t>Seat:</t>
        </is>
      </c>
    </row>
    <row r="655" ht="15" customHeight="1" thickBot="1">
      <c r="A655" s="3" t="inlineStr">
        <is>
          <t>Station Assistance: Assistance for Alighting, Assistance for Transferring trains, [Person_16] wheelchair space, Use of ramp, Seat transfer, Departing at station by Train/metro/tube, I have never done this trip by myself before so bit worried incase I miss my.connection trains... i have a small case with me</t>
        </is>
      </c>
      <c r="B655" s="62" t="n"/>
    </row>
    <row r="656" ht="15" customHeight="1" thickBot="1">
      <c r="A656" s="3" t="inlineStr">
        <is>
          <t>On Train Assistance: I have never done this trip by myself before so bit worried incase I miss my.connection trains... i have a small case with me , Use of ramp, [Person_16] wheelchair space</t>
        </is>
      </c>
      <c r="B656" s="62" t="n"/>
    </row>
    <row r="657" ht="15" customHeight="1" thickBot="1">
      <c r="A657" s="3" t="inlineStr">
        <is>
          <t>Meeting Point:</t>
        </is>
      </c>
      <c r="B657" s="62" t="n"/>
    </row>
    <row r="658" ht="15" customHeight="1" thickBot="1">
      <c r="A658" s="3" t="inlineStr">
        <is>
          <t xml:space="preserve">Contact Details: </t>
        </is>
      </c>
      <c r="B658" s="62" t="n"/>
    </row>
    <row r="659" ht="15" customHeight="1" thickBot="1">
      <c r="A659" s="3" t="inlineStr">
        <is>
          <t>Booking Ref: PA-</t>
        </is>
      </c>
      <c r="B659" s="3" t="inlineStr">
        <is>
          <t>Seat Reservation reference:</t>
        </is>
      </c>
    </row>
    <row r="660" ht="15" customHeight="1" thickBot="1">
      <c r="A660" s="3" t="inlineStr">
        <is>
          <t>Journey Origin: Blackpool South</t>
        </is>
      </c>
      <c r="B660" s="3" t="inlineStr">
        <is>
          <t>Journey Destination: [Person_26]</t>
        </is>
      </c>
    </row>
    <row r="661" ht="15" customHeight="1"/>
    <row r="662" ht="15" customHeight="1"/>
    <row r="663" ht="15" customHeight="1">
      <c r="A663" s="1" t="inlineStr">
        <is>
          <t>Passenger Name: PAX CC</t>
        </is>
      </c>
    </row>
    <row r="664" ht="15" customHeight="1">
      <c r="A664" s="1" t="inlineStr">
        <is>
          <t>Access Consideration(s): stick, Other mobility impairment, Other mobility aid user, Visual impairment</t>
        </is>
      </c>
    </row>
    <row r="665" ht="15" customHeight="1">
      <c r="A665" s="2" t="n"/>
    </row>
    <row r="666" ht="15" customHeight="1">
      <c r="A666" s="1" t="inlineStr">
        <is>
          <t>[Person_4]</t>
        </is>
      </c>
    </row>
    <row r="667" ht="15" customHeight="1" thickBot="1">
      <c r="A667" s="4" t="n"/>
    </row>
    <row r="668" ht="15" customHeight="1" thickBot="1">
      <c r="A668" s="3" t="inlineStr">
        <is>
          <t>Pax Leg Origin: [Person_2] (Lancs)</t>
        </is>
      </c>
      <c r="B668" s="3" t="inlineStr">
        <is>
          <t>DEP Time: 15/08 12:59</t>
        </is>
      </c>
    </row>
    <row r="669" ht="15" customHeight="1" thickBot="1">
      <c r="A669" s="3" t="inlineStr">
        <is>
          <t>Pax Leg Destination: [Person_18]</t>
        </is>
      </c>
      <c r="B669" s="3" t="inlineStr">
        <is>
          <t>ARR Time: 15/08 15:19</t>
        </is>
      </c>
    </row>
    <row r="670" ht="15" customHeight="1" thickBot="1">
      <c r="A670" s="3" t="inlineStr">
        <is>
          <t>Headcode at Destination:</t>
        </is>
      </c>
      <c r="B670" s="3" t="inlineStr">
        <is>
          <t>[Person_3]: VT664000</t>
        </is>
      </c>
    </row>
    <row r="671" ht="15" customHeight="1" thickBot="1">
      <c r="A671" s="3" t="inlineStr">
        <is>
          <t>Coach:</t>
        </is>
      </c>
      <c r="B671" s="3" t="inlineStr">
        <is>
          <t>Seat:</t>
        </is>
      </c>
    </row>
    <row r="672" ht="15" customHeight="1" thickBot="1">
      <c r="A672" s="3" t="inlineStr">
        <is>
          <t>Station Assistance: Please assist on to the train and to seat B09., Help with luggage, Use of station buggy (if available), Assistance for Boarding</t>
        </is>
      </c>
      <c r="B672" s="62" t="n"/>
    </row>
    <row r="673" ht="15" customHeight="1" thickBot="1">
      <c r="A673" s="3" t="inlineStr">
        <is>
          <t>On Train Assistance:</t>
        </is>
      </c>
      <c r="B673" s="62" t="n"/>
    </row>
    <row r="674" ht="15" customHeight="1" thickBot="1">
      <c r="A674" s="3" t="inlineStr">
        <is>
          <t>Meeting Point: Information Kiosk within the Waiting Room on Platform 3 20 mins. before departure.</t>
        </is>
      </c>
      <c r="B674" s="62" t="n"/>
    </row>
    <row r="675" ht="15" customHeight="1" thickBot="1">
      <c r="A675" s="3" t="inlineStr">
        <is>
          <t xml:space="preserve">Contact Details: </t>
        </is>
      </c>
      <c r="B675" s="62" t="n"/>
    </row>
    <row r="676" ht="15" customHeight="1" thickBot="1">
      <c r="A676" s="3" t="inlineStr">
        <is>
          <t>Booking Ref: PA-</t>
        </is>
      </c>
      <c r="B676" s="3" t="inlineStr">
        <is>
          <t>Seat Reservation reference:</t>
        </is>
      </c>
    </row>
    <row r="677" ht="15" customHeight="1" thickBot="1">
      <c r="A677" s="3" t="inlineStr">
        <is>
          <t>Journey Origin: [Person_2] (Lancs)</t>
        </is>
      </c>
      <c r="B677" s="3" t="inlineStr">
        <is>
          <t>Journey Destination: [Person_18]</t>
        </is>
      </c>
    </row>
    <row r="678" ht="15" customHeight="1"/>
    <row r="679" ht="15" customHeight="1"/>
    <row r="680" ht="15" customHeight="1">
      <c r="A680" s="1" t="inlineStr">
        <is>
          <t>Passenger Name: PAX BB</t>
        </is>
      </c>
    </row>
    <row r="681" ht="15" customHeight="1">
      <c r="A681" s="1" t="inlineStr">
        <is>
          <t>Access Consideration(s): I have fibromyalgia and lupus and damage to my spine , Mental health condition, Wheelchair user (powered)(within [Person_12] dimensions)</t>
        </is>
      </c>
    </row>
    <row r="682" ht="15" customHeight="1">
      <c r="A682" s="2" t="n"/>
    </row>
    <row r="683" ht="15" customHeight="1">
      <c r="A683" s="1" t="inlineStr">
        <is>
          <t>[Person_4]</t>
        </is>
      </c>
    </row>
    <row r="684" ht="15" customHeight="1" thickBot="1">
      <c r="A684" s="4" t="n"/>
    </row>
    <row r="685" ht="15" customHeight="1" thickBot="1">
      <c r="A685" s="3" t="inlineStr">
        <is>
          <t>Pax Leg Origin: [Person_2] (Lancs)</t>
        </is>
      </c>
      <c r="B685" s="3" t="inlineStr">
        <is>
          <t>DEP Time: 15/08 13:12</t>
        </is>
      </c>
    </row>
    <row r="686" ht="15" customHeight="1" thickBot="1">
      <c r="A686" s="3" t="inlineStr">
        <is>
          <t>Pax Leg Destination: [Person_9]</t>
        </is>
      </c>
      <c r="B686" s="3" t="inlineStr">
        <is>
          <t>ARR Time: 15/08 13:53</t>
        </is>
      </c>
    </row>
    <row r="687" ht="15" customHeight="1" thickBot="1">
      <c r="A687" s="3" t="inlineStr">
        <is>
          <t>Headcode at Destination: 1U96</t>
        </is>
      </c>
      <c r="B687" s="3" t="inlineStr">
        <is>
          <t>[Person_3]: NT914300</t>
        </is>
      </c>
    </row>
    <row r="688" ht="15" customHeight="1" thickBot="1">
      <c r="A688" s="3" t="inlineStr">
        <is>
          <t>Coach:</t>
        </is>
      </c>
      <c r="B688" s="3" t="inlineStr">
        <is>
          <t>Seat:</t>
        </is>
      </c>
    </row>
    <row r="689" ht="15" customHeight="1" thickBot="1">
      <c r="A689" s="3" t="inlineStr">
        <is>
          <t>Station Assistance: I have never done this trip by myself before so bit worried incase I miss my.connection trains... i have a small case with me , [Person_6] at station by Train/metro/tube, Seat transfer, Use of ramp, Request wheelchair space, Assistance for Transferring trains, Assistance for Boarding</t>
        </is>
      </c>
      <c r="B689" s="62" t="n"/>
    </row>
    <row r="690" ht="15" customHeight="1" thickBot="1">
      <c r="A690" s="3" t="inlineStr">
        <is>
          <t>On Train Assistance: I have never done this trip by myself before so bit worried incase I miss my.connection trains... i have a small case with me , Use of ramp, [Person_16] wheelchair space</t>
        </is>
      </c>
      <c r="B690" s="62" t="n"/>
    </row>
    <row r="691" ht="15" customHeight="1" thickBot="1">
      <c r="A691" s="3" t="inlineStr">
        <is>
          <t>Meeting Point:</t>
        </is>
      </c>
      <c r="B691" s="62" t="n"/>
    </row>
    <row r="692" ht="15" customHeight="1" thickBot="1">
      <c r="A692" s="3" t="inlineStr">
        <is>
          <t>Contact Details:</t>
        </is>
      </c>
      <c r="B692" s="62" t="n"/>
    </row>
    <row r="693" ht="15" customHeight="1" thickBot="1">
      <c r="A693" s="3" t="inlineStr">
        <is>
          <t>Booking Ref: PA-</t>
        </is>
      </c>
      <c r="B693" s="3" t="inlineStr">
        <is>
          <t>Seat Reservation reference:</t>
        </is>
      </c>
    </row>
    <row r="694" ht="15" customHeight="1" thickBot="1">
      <c r="A694" s="3" t="inlineStr">
        <is>
          <t>Journey Origin: Blackpool South</t>
        </is>
      </c>
      <c r="B694" s="3" t="inlineStr">
        <is>
          <t>Journey Destination: [Person_26]</t>
        </is>
      </c>
    </row>
    <row r="695" ht="15" customHeight="1"/>
    <row r="696" ht="15" customHeight="1"/>
    <row r="697" ht="15" customHeight="1">
      <c r="A697" s="1" t="inlineStr">
        <is>
          <t>Passenger Name: PAX DD</t>
        </is>
      </c>
    </row>
    <row r="698" ht="15" customHeight="1">
      <c r="A698" s="1" t="inlineStr">
        <is>
          <t>Access Consideration(s): Travelling with 2 carers., Non-verbal, Speech impairment, Wheelchair user (manual)(within [Person_12] dimensions)</t>
        </is>
      </c>
    </row>
    <row r="699" ht="15" customHeight="1">
      <c r="A699" s="2" t="n"/>
    </row>
    <row r="700" ht="15" customHeight="1">
      <c r="A700" s="1" t="inlineStr">
        <is>
          <t>Arrive</t>
        </is>
      </c>
    </row>
    <row r="701" ht="15" customHeight="1" thickBot="1">
      <c r="A701" s="4" t="n"/>
    </row>
    <row r="702" ht="15" customHeight="1" thickBot="1">
      <c r="A702" s="3" t="inlineStr">
        <is>
          <t>Pax Leg Origin: Carlisle</t>
        </is>
      </c>
      <c r="B702" s="3" t="inlineStr">
        <is>
          <t>DEP Time: 15/08 12:08</t>
        </is>
      </c>
    </row>
    <row r="703" ht="15" customHeight="1" thickBot="1">
      <c r="A703" s="3" t="inlineStr">
        <is>
          <t>Pax Leg Destination: [Person_2] (Lancs)</t>
        </is>
      </c>
      <c r="B703" s="3" t="inlineStr">
        <is>
          <t>ARR Time: 15/08 13:15</t>
        </is>
      </c>
    </row>
    <row r="704" ht="15" customHeight="1" thickBot="1">
      <c r="A704" s="3" t="inlineStr">
        <is>
          <t>Headcode at Destination:</t>
        </is>
      </c>
      <c r="B704" s="3" t="inlineStr">
        <is>
          <t>[Person_3]: VT362000</t>
        </is>
      </c>
    </row>
    <row r="705" ht="15" customHeight="1" thickBot="1">
      <c r="A705" s="3" t="inlineStr">
        <is>
          <t>Coach: B - AG/WC P COACH B STD /W 2654</t>
        </is>
      </c>
      <c r="B705" s="3" t="inlineStr">
        <is>
          <t>Seat: B59, B60, B63</t>
        </is>
      </c>
    </row>
    <row r="706" ht="15" customHeight="1" thickBot="1">
      <c r="A706" s="3" t="inlineStr">
        <is>
          <t>Station Assistance: Travelling with 2 carers., Use of ramp, Assistance for Transferring trains, Assistance for Alighting</t>
        </is>
      </c>
      <c r="B706" s="62" t="n"/>
    </row>
    <row r="707" ht="15" customHeight="1" thickBot="1">
      <c r="A707" s="3" t="inlineStr">
        <is>
          <t>On Train Assistance:</t>
        </is>
      </c>
      <c r="B707" s="62" t="n"/>
    </row>
    <row r="708" ht="15" customHeight="1" thickBot="1">
      <c r="A708" s="3" t="inlineStr">
        <is>
          <t>Meeting Point: From the train</t>
        </is>
      </c>
      <c r="B708" s="62" t="n"/>
    </row>
    <row r="709" ht="15" customHeight="1" thickBot="1">
      <c r="A709" s="3" t="inlineStr">
        <is>
          <t xml:space="preserve">Contact Details: </t>
        </is>
      </c>
      <c r="B709" s="62" t="n"/>
    </row>
    <row r="710" ht="15" customHeight="1" thickBot="1">
      <c r="A710" s="3" t="inlineStr">
        <is>
          <t>Booking Ref: PA-</t>
        </is>
      </c>
      <c r="B710" s="3" t="inlineStr">
        <is>
          <t>Seat Reservation reference: WQ664836</t>
        </is>
      </c>
    </row>
    <row r="711" ht="15" customHeight="1" thickBot="1">
      <c r="A711" s="3" t="inlineStr">
        <is>
          <t>Journey Origin: [Person_27]</t>
        </is>
      </c>
      <c r="B711" s="3" t="inlineStr">
        <is>
          <t>Journey Destination: Liverpool Lime Street</t>
        </is>
      </c>
    </row>
    <row r="712" ht="15" customHeight="1"/>
    <row r="713" ht="15" customHeight="1"/>
    <row r="714" ht="15" customHeight="1">
      <c r="A714" s="1" t="inlineStr">
        <is>
          <t>Passenger Name: PAX CC</t>
        </is>
      </c>
    </row>
    <row r="715" ht="15" customHeight="1">
      <c r="A715" s="1" t="inlineStr">
        <is>
          <t>Access Consideration(s): stick, Other mobility impairment, Other mobility aid user, Visual impairment</t>
        </is>
      </c>
    </row>
    <row r="716" ht="15" customHeight="1">
      <c r="A716" s="2" t="n"/>
    </row>
    <row r="717" ht="15" customHeight="1">
      <c r="A717" s="1" t="inlineStr">
        <is>
          <t>[Person_4]</t>
        </is>
      </c>
    </row>
    <row r="718" ht="15" customHeight="1" thickBot="1">
      <c r="A718" s="4" t="n"/>
    </row>
    <row r="719" ht="15" customHeight="1" thickBot="1">
      <c r="A719" s="3" t="inlineStr">
        <is>
          <t>Pax Leg Origin: [Person_2] (Lancs)</t>
        </is>
      </c>
      <c r="B719" s="3" t="inlineStr">
        <is>
          <t>DEP Time: 15/08 13:17</t>
        </is>
      </c>
    </row>
    <row r="720" ht="15" customHeight="1" thickBot="1">
      <c r="A720" s="3" t="inlineStr">
        <is>
          <t>Pax Leg Destination: [Person_18]</t>
        </is>
      </c>
      <c r="B720" s="3" t="inlineStr">
        <is>
          <t>ARR Time: 15/08 16:37</t>
        </is>
      </c>
    </row>
    <row r="721" ht="15" customHeight="1" thickBot="1">
      <c r="A721" s="3" t="inlineStr">
        <is>
          <t>Headcode at Destination: 9M53</t>
        </is>
      </c>
      <c r="B721" s="3" t="inlineStr">
        <is>
          <t>[Person_3]: VT306900</t>
        </is>
      </c>
    </row>
    <row r="722" ht="15" customHeight="1" thickBot="1">
      <c r="A722" s="3" t="inlineStr">
        <is>
          <t>Coach:</t>
        </is>
      </c>
      <c r="B722" s="3" t="inlineStr">
        <is>
          <t>Seat:</t>
        </is>
      </c>
    </row>
    <row r="723" ht="15" customHeight="1" thickBot="1">
      <c r="A723" s="3" t="inlineStr">
        <is>
          <t>Station Assistance: Please assist the customers on to the train to a suitable seat, ensuring they're sat together. Once seated, call ahead to EUS so they can locate the customers on arrival and assist them from there. , Use of station buggy (if available), Help with luggage, Assistance for Boarding</t>
        </is>
      </c>
      <c r="B723" s="62" t="n"/>
    </row>
    <row r="724" ht="15" customHeight="1" thickBot="1">
      <c r="A724" s="3" t="inlineStr">
        <is>
          <t>On Train Assistance:</t>
        </is>
      </c>
      <c r="B724" s="62" t="n"/>
    </row>
    <row r="725" ht="15" customHeight="1" thickBot="1">
      <c r="A725" s="3" t="inlineStr">
        <is>
          <t>Meeting Point: Ticket office</t>
        </is>
      </c>
      <c r="B725" s="62" t="n"/>
    </row>
    <row r="726" ht="15" customHeight="1" thickBot="1">
      <c r="A726" s="3" t="inlineStr">
        <is>
          <t xml:space="preserve">Contact Details: </t>
        </is>
      </c>
      <c r="B726" s="62" t="n"/>
    </row>
    <row r="727" ht="15" customHeight="1" thickBot="1">
      <c r="A727" s="3" t="inlineStr">
        <is>
          <t>Booking Ref: PA-</t>
        </is>
      </c>
      <c r="B727" s="3" t="inlineStr">
        <is>
          <t>Seat Reservation reference:</t>
        </is>
      </c>
    </row>
    <row r="728" ht="15" customHeight="1" thickBot="1">
      <c r="A728" s="3" t="inlineStr">
        <is>
          <t>Journey Origin: [Person_2] (Lancs)</t>
        </is>
      </c>
      <c r="B728" s="3" t="inlineStr">
        <is>
          <t>Journey Destination: [Person_18]</t>
        </is>
      </c>
    </row>
    <row r="729" ht="15" customHeight="1"/>
    <row r="730" ht="15" customHeight="1"/>
    <row r="731" ht="15" customHeight="1">
      <c r="A731" s="1" t="inlineStr">
        <is>
          <t>Passenger Name: PAX EE</t>
        </is>
      </c>
    </row>
    <row r="732" ht="15" customHeight="1">
      <c r="A732" s="1" t="inlineStr">
        <is>
          <t>Access Consideration(s): Walking sticks and luggage, Other mobility aid user</t>
        </is>
      </c>
    </row>
    <row r="733" ht="15" customHeight="1">
      <c r="A733" s="2" t="n"/>
    </row>
    <row r="734" ht="15" customHeight="1">
      <c r="A734" s="1" t="inlineStr">
        <is>
          <t>Arrive</t>
        </is>
      </c>
    </row>
    <row r="735" ht="15" customHeight="1" thickBot="1">
      <c r="A735" s="4" t="n"/>
    </row>
    <row r="736" ht="15" customHeight="1" thickBot="1">
      <c r="A736" s="3" t="inlineStr">
        <is>
          <t>Pax Leg Origin: Liverpool Lime Street</t>
        </is>
      </c>
      <c r="B736" s="3" t="inlineStr">
        <is>
          <t>DEP Time: 15/08 12:36</t>
        </is>
      </c>
    </row>
    <row r="737" ht="15" customHeight="1" thickBot="1">
      <c r="A737" s="3" t="inlineStr">
        <is>
          <t>Pax Leg Destination: [Person_2] (Lancs)</t>
        </is>
      </c>
      <c r="B737" s="3" t="inlineStr">
        <is>
          <t>ARR Time: 15/08 13:28</t>
        </is>
      </c>
    </row>
    <row r="738" ht="15" customHeight="1" thickBot="1">
      <c r="A738" s="3" t="inlineStr">
        <is>
          <t>Headcode at Destination: 1N86</t>
        </is>
      </c>
      <c r="B738" s="3" t="inlineStr">
        <is>
          <t>[Person_3]: NT913600</t>
        </is>
      </c>
    </row>
    <row r="739" ht="15" customHeight="1" thickBot="1">
      <c r="A739" s="3" t="inlineStr">
        <is>
          <t>Coach:</t>
        </is>
      </c>
      <c r="B739" s="3" t="inlineStr">
        <is>
          <t>Seat:</t>
        </is>
      </c>
    </row>
    <row r="740" ht="15" customHeight="1" thickBot="1">
      <c r="A740" s="3" t="inlineStr">
        <is>
          <t>Station Assistance: Assistance for Transferring trains, Assistance for Alighting, Seat transfer, Help with luggage, Departing at station by Train/metro/tube, 2x passengers</t>
        </is>
      </c>
      <c r="B740" s="62" t="n"/>
    </row>
    <row r="741" ht="15" customHeight="1" thickBot="1">
      <c r="A741" s="3" t="inlineStr">
        <is>
          <t>On Train Assistance:</t>
        </is>
      </c>
      <c r="B741" s="62" t="n"/>
    </row>
    <row r="742" ht="15" customHeight="1" thickBot="1">
      <c r="A742" s="3" t="inlineStr">
        <is>
          <t>Meeting Point: platform</t>
        </is>
      </c>
      <c r="B742" s="62" t="n"/>
    </row>
    <row r="743" ht="15" customHeight="1" thickBot="1">
      <c r="A743" s="3" t="inlineStr">
        <is>
          <t xml:space="preserve">Contact Details: </t>
        </is>
      </c>
      <c r="B743" s="62" t="n"/>
    </row>
    <row r="744" ht="15" customHeight="1" thickBot="1">
      <c r="A744" s="3" t="inlineStr">
        <is>
          <t>Booking Ref: PA-</t>
        </is>
      </c>
      <c r="B744" s="3" t="inlineStr">
        <is>
          <t>Seat Reservation reference:</t>
        </is>
      </c>
    </row>
    <row r="745" ht="15" customHeight="1" thickBot="1">
      <c r="A745" s="3" t="inlineStr">
        <is>
          <t>Journey Origin: Liverpool Lime Street</t>
        </is>
      </c>
      <c r="B745" s="3" t="inlineStr">
        <is>
          <t>Journey Destination: Motherwell</t>
        </is>
      </c>
    </row>
    <row r="746" ht="15" customHeight="1"/>
    <row r="747" ht="15" customHeight="1"/>
    <row r="748" ht="15" customHeight="1">
      <c r="A748" s="1" t="inlineStr">
        <is>
          <t>Passenger Name: PAX DD</t>
        </is>
      </c>
    </row>
    <row r="749" ht="15" customHeight="1">
      <c r="A749" s="1" t="inlineStr">
        <is>
          <t>Access Consideration(s): Travelling with 2 carers., Non-verbal, Speech impairment, Wheelchair user (manual)(within [Person_12] dimensions)</t>
        </is>
      </c>
    </row>
    <row r="750" ht="15" customHeight="1">
      <c r="A750" s="2" t="n"/>
    </row>
    <row r="751" ht="15" customHeight="1">
      <c r="A751" s="1" t="inlineStr">
        <is>
          <t>[Person_4]</t>
        </is>
      </c>
    </row>
    <row r="752" ht="15" customHeight="1" thickBot="1">
      <c r="A752" s="4" t="n"/>
    </row>
    <row r="753" ht="15" customHeight="1" thickBot="1">
      <c r="A753" s="3" t="inlineStr">
        <is>
          <t>Pax Leg Origin: [Person_2] (Lancs)</t>
        </is>
      </c>
      <c r="B753" s="3" t="inlineStr">
        <is>
          <t>DEP Time: 15/08 13:30</t>
        </is>
      </c>
    </row>
    <row r="754" ht="15" customHeight="1" thickBot="1">
      <c r="A754" s="3" t="inlineStr">
        <is>
          <t>Pax Leg Destination: Liverpool Lime Street</t>
        </is>
      </c>
      <c r="B754" s="3" t="inlineStr">
        <is>
          <t>ARR Time: 15/08 14:22</t>
        </is>
      </c>
    </row>
    <row r="755" ht="15" customHeight="1" thickBot="1">
      <c r="A755" s="3" t="inlineStr">
        <is>
          <t>Headcode at Destination: 1F07</t>
        </is>
      </c>
      <c r="B755" s="3" t="inlineStr">
        <is>
          <t>[Person_3]: NT914500</t>
        </is>
      </c>
    </row>
    <row r="756" ht="15" customHeight="1" thickBot="1">
      <c r="A756" s="3" t="inlineStr">
        <is>
          <t>Coach:</t>
        </is>
      </c>
      <c r="B756" s="3" t="inlineStr">
        <is>
          <t>Seat:</t>
        </is>
      </c>
    </row>
    <row r="757" ht="15" customHeight="1" thickBot="1">
      <c r="A757" s="3" t="inlineStr">
        <is>
          <t>Station Assistance: Travelling with 2 carers., [Person_6] at station by Train/metro/tube, Use of ramp, Assistance for Boarding</t>
        </is>
      </c>
      <c r="B757" s="62" t="n"/>
    </row>
    <row r="758" ht="15" customHeight="1" thickBot="1">
      <c r="A758" s="3" t="inlineStr">
        <is>
          <t>On Train Assistance:</t>
        </is>
      </c>
      <c r="B758" s="62" t="n"/>
    </row>
    <row r="759" ht="15" customHeight="1" thickBot="1">
      <c r="A759" s="3" t="inlineStr">
        <is>
          <t>Meeting Point: Ticket Office</t>
        </is>
      </c>
      <c r="B759" s="62" t="n"/>
    </row>
    <row r="760" ht="15" customHeight="1" thickBot="1">
      <c r="A760" s="3" t="inlineStr">
        <is>
          <t xml:space="preserve">Contact Details: </t>
        </is>
      </c>
      <c r="B760" s="62" t="n"/>
    </row>
    <row r="761" ht="15" customHeight="1" thickBot="1">
      <c r="A761" s="3" t="inlineStr">
        <is>
          <t>Booking Ref: PA</t>
        </is>
      </c>
      <c r="B761" s="3" t="inlineStr">
        <is>
          <t>Seat Reservation reference: WQ664836</t>
        </is>
      </c>
    </row>
    <row r="762" ht="15" customHeight="1" thickBot="1">
      <c r="A762" s="3" t="inlineStr">
        <is>
          <t>Journey Origin: [Person_27]</t>
        </is>
      </c>
      <c r="B762" s="3" t="inlineStr">
        <is>
          <t>Journey Destination: Liverpool Lime Street</t>
        </is>
      </c>
    </row>
    <row r="763" ht="15" customHeight="1"/>
    <row r="764" ht="15" customHeight="1"/>
    <row r="765" ht="15" customHeight="1">
      <c r="A765" s="1" t="inlineStr">
        <is>
          <t>Passenger Name: PAX FF</t>
        </is>
      </c>
    </row>
    <row r="766" ht="15" customHeight="1">
      <c r="A766" s="1" t="inlineStr">
        <is>
          <t>Access Consideration(s): assist on and off train, Accompanied by [Person_13], Other mobility impairment</t>
        </is>
      </c>
    </row>
    <row r="767" ht="15" customHeight="1">
      <c r="A767" s="2" t="n"/>
    </row>
    <row r="768" ht="15" customHeight="1">
      <c r="A768" s="1" t="inlineStr">
        <is>
          <t>Arrive</t>
        </is>
      </c>
    </row>
    <row r="769" ht="15" customHeight="1" thickBot="1">
      <c r="A769" s="4" t="n"/>
    </row>
    <row r="770" ht="15" customHeight="1" thickBot="1">
      <c r="A770" s="3" t="inlineStr">
        <is>
          <t>Pax Leg Origin: [Person_1]</t>
        </is>
      </c>
      <c r="B770" s="3" t="inlineStr">
        <is>
          <t>DEP Time: 15/08 13:22</t>
        </is>
      </c>
    </row>
    <row r="771" ht="15" customHeight="1" thickBot="1">
      <c r="A771" s="3" t="inlineStr">
        <is>
          <t>Pax Leg Destination: [Person_2] (Lancs)</t>
        </is>
      </c>
      <c r="B771" s="3" t="inlineStr">
        <is>
          <t>ARR Time: 15/08 13:44</t>
        </is>
      </c>
    </row>
    <row r="772" ht="15" customHeight="1" thickBot="1">
      <c r="A772" s="3" t="inlineStr">
        <is>
          <t>Headcode at Destination: 1B30</t>
        </is>
      </c>
      <c r="B772" s="3" t="inlineStr">
        <is>
          <t>[Person_3]: NT211900</t>
        </is>
      </c>
    </row>
    <row r="773" ht="15" customHeight="1" thickBot="1">
      <c r="A773" s="3" t="inlineStr">
        <is>
          <t>Coach:</t>
        </is>
      </c>
      <c r="B773" s="3" t="inlineStr">
        <is>
          <t>Seat:</t>
        </is>
      </c>
    </row>
    <row r="774" ht="15" customHeight="1" thickBot="1">
      <c r="A774" s="3" t="inlineStr">
        <is>
          <t>Station Assistance: assist off train, Help with luggage, Room for Assistance Dog, Assistance for Alighting, Assistance for Transferring trains</t>
        </is>
      </c>
      <c r="B774" s="62" t="n"/>
    </row>
    <row r="775" ht="15" customHeight="1" thickBot="1">
      <c r="A775" s="3" t="inlineStr">
        <is>
          <t>On Train Assistance:</t>
        </is>
      </c>
      <c r="B775" s="62" t="n"/>
    </row>
    <row r="776" ht="15" customHeight="1" thickBot="1">
      <c r="A776" s="3" t="inlineStr">
        <is>
          <t>Meeting Point:</t>
        </is>
      </c>
      <c r="B776" s="62" t="n"/>
    </row>
    <row r="777" ht="15" customHeight="1" thickBot="1">
      <c r="A777" s="3" t="inlineStr">
        <is>
          <t xml:space="preserve">Contact Details: </t>
        </is>
      </c>
      <c r="B777" s="62" t="n"/>
    </row>
    <row r="778" ht="15" customHeight="1" thickBot="1">
      <c r="A778" s="3" t="inlineStr">
        <is>
          <t>Booking Ref: PA-</t>
        </is>
      </c>
      <c r="B778" s="3" t="inlineStr">
        <is>
          <t>Seat Reservation reference:</t>
        </is>
      </c>
    </row>
    <row r="779" ht="15" customHeight="1" thickBot="1">
      <c r="A779" s="3" t="inlineStr">
        <is>
          <t>Journey Origin: [Person_1]</t>
        </is>
      </c>
      <c r="B779" s="3" t="inlineStr">
        <is>
          <t>Journey Destination: Inverness</t>
        </is>
      </c>
    </row>
    <row r="780" ht="15" customHeight="1"/>
    <row r="781" ht="15" customHeight="1"/>
    <row r="782" ht="15" customHeight="1">
      <c r="A782" s="1" t="inlineStr">
        <is>
          <t>Passenger Name: PAX GG</t>
        </is>
      </c>
    </row>
    <row r="783" ht="15" customHeight="1">
      <c r="A783" s="1" t="inlineStr">
        <is>
          <t>Access Consideration(s): I need to use a station wheelchair or buggy, where available, to help me change trains and to exit the station. Also I need assistance with my luggage getting on and off trains as I have limited strength in my arms. I am able to step on and off trains without a ramp. I have some cognitive impairment. This can make me disorientated especially in busy/ noisy/ unfamiliar environments. It also leads to word-finding difficulties at times. , Mental health condition, Other mobility impairment</t>
        </is>
      </c>
    </row>
    <row r="784" ht="15" customHeight="1">
      <c r="A784" s="2" t="n"/>
    </row>
    <row r="785" ht="15" customHeight="1">
      <c r="A785" s="1" t="inlineStr">
        <is>
          <t>Arrive</t>
        </is>
      </c>
    </row>
    <row r="786" ht="15" customHeight="1" thickBot="1">
      <c r="A786" s="4" t="n"/>
    </row>
    <row r="787" ht="15" customHeight="1" thickBot="1">
      <c r="A787" s="3" t="inlineStr">
        <is>
          <t>Pax Leg Origin: Glasgow Central</t>
        </is>
      </c>
      <c r="B787" s="3" t="inlineStr">
        <is>
          <t>DEP Time: 15/08 11:07</t>
        </is>
      </c>
    </row>
    <row r="788" ht="15" customHeight="1" thickBot="1">
      <c r="A788" s="3" t="inlineStr">
        <is>
          <t>Pax Leg Destination: [Person_2] (Lancs)</t>
        </is>
      </c>
      <c r="B788" s="3" t="inlineStr">
        <is>
          <t>ARR Time: 15/08 13:45</t>
        </is>
      </c>
    </row>
    <row r="789" ht="15" customHeight="1" thickBot="1">
      <c r="A789" s="3" t="inlineStr">
        <is>
          <t>Headcode at Destination: 1M96</t>
        </is>
      </c>
      <c r="B789" s="3" t="inlineStr">
        <is>
          <t>[Person_3]: TP802500</t>
        </is>
      </c>
    </row>
    <row r="790" ht="15" customHeight="1" thickBot="1">
      <c r="A790" s="3" t="inlineStr">
        <is>
          <t>Coach:</t>
        </is>
      </c>
      <c r="B790" s="3" t="inlineStr">
        <is>
          <t>Seat:</t>
        </is>
      </c>
    </row>
    <row r="791" ht="15" customHeight="1" thickBot="1">
      <c r="A791" s="3" t="inlineStr">
        <is>
          <t>Station Assistance: Help with luggage, Use of station wheelchair (if available), Use of station buggy (if available)</t>
        </is>
      </c>
      <c r="B791" s="62" t="n"/>
    </row>
    <row r="792" ht="15" customHeight="1" thickBot="1">
      <c r="A792" s="3" t="inlineStr">
        <is>
          <t>On Train Assistance: Help with luggage, Use of station wheelchair (if available), Use of station buggy (if available)</t>
        </is>
      </c>
      <c r="B792" s="62" t="n"/>
    </row>
    <row r="793" ht="15" customHeight="1" thickBot="1">
      <c r="A793" s="3" t="inlineStr">
        <is>
          <t>Meeting Point: train door exit</t>
        </is>
      </c>
      <c r="B793" s="62" t="n"/>
    </row>
    <row r="794" ht="15" customHeight="1" thickBot="1">
      <c r="A794" s="3" t="inlineStr">
        <is>
          <t>Contact Details:</t>
        </is>
      </c>
      <c r="B794" s="62" t="n"/>
    </row>
    <row r="795" ht="15" customHeight="1" thickBot="1">
      <c r="A795" s="3" t="inlineStr">
        <is>
          <t>Booking Ref: PA-</t>
        </is>
      </c>
      <c r="B795" s="3" t="inlineStr">
        <is>
          <t>Seat Reservation reference:</t>
        </is>
      </c>
    </row>
    <row r="796" ht="15" customHeight="1" thickBot="1">
      <c r="A796" s="3" t="inlineStr">
        <is>
          <t>Journey Origin: West Kilbride</t>
        </is>
      </c>
      <c r="B796" s="3" t="inlineStr">
        <is>
          <t>Journey Destination: Bristol Parkway</t>
        </is>
      </c>
    </row>
    <row r="797" ht="15" customHeight="1"/>
    <row r="798" ht="15" customHeight="1"/>
    <row r="799" ht="15" customHeight="1">
      <c r="A799" s="1" t="inlineStr">
        <is>
          <t>Passenger Name: PAX HH</t>
        </is>
      </c>
    </row>
    <row r="800" ht="15" customHeight="1">
      <c r="A800" s="1" t="inlineStr">
        <is>
          <t>Access Consideration(s): 2X TRAVELLERS 1 IN WHEELCHAIR 1 WHO NEEDS ASSISTANCE WALKING , Wheelchair user (powered)(within [Person_12] dimensions)</t>
        </is>
      </c>
    </row>
    <row r="801" ht="15" customHeight="1">
      <c r="A801" s="2" t="n"/>
    </row>
    <row r="802" ht="15" customHeight="1">
      <c r="A802" s="1" t="inlineStr">
        <is>
          <t>Arrive</t>
        </is>
      </c>
    </row>
    <row r="803" ht="15" customHeight="1" thickBot="1">
      <c r="A803" s="4" t="n"/>
    </row>
    <row r="804" ht="15" customHeight="1" thickBot="1">
      <c r="A804" s="3" t="inlineStr">
        <is>
          <t>Pax Leg Origin: Glasgow Central</t>
        </is>
      </c>
      <c r="B804" s="3" t="inlineStr">
        <is>
          <t>DEP Time: 15/08 11:07</t>
        </is>
      </c>
    </row>
    <row r="805" ht="15" customHeight="1" thickBot="1">
      <c r="A805" s="3" t="inlineStr">
        <is>
          <t>Pax Leg Destination: [Person_2] (Lancs)</t>
        </is>
      </c>
      <c r="B805" s="3" t="inlineStr">
        <is>
          <t>ARR Time: 15/08 13:45</t>
        </is>
      </c>
    </row>
    <row r="806" ht="15" customHeight="1" thickBot="1">
      <c r="A806" s="3" t="inlineStr">
        <is>
          <t>Headcode at Destination: 1M96</t>
        </is>
      </c>
      <c r="B806" s="3" t="inlineStr">
        <is>
          <t>[Person_3]: TP802500</t>
        </is>
      </c>
    </row>
    <row r="807" ht="15" customHeight="1" thickBot="1">
      <c r="A807" s="3" t="inlineStr">
        <is>
          <t>Coach:</t>
        </is>
      </c>
      <c r="B807" s="3" t="inlineStr">
        <is>
          <t>Seat:</t>
        </is>
      </c>
    </row>
    <row r="808" ht="15" customHeight="1" thickBot="1">
      <c r="A808" s="3" t="inlineStr">
        <is>
          <t>Station Assistance: Please assist customer from seat to exit train and assist to board connecting train to [Person_28], Help with luggage, Use of ramp, Assistance for Transferring trains</t>
        </is>
      </c>
      <c r="B808" s="62" t="n"/>
    </row>
    <row r="809" ht="15" customHeight="1" thickBot="1">
      <c r="A809" s="3" t="inlineStr">
        <is>
          <t>On Train Assistance:</t>
        </is>
      </c>
      <c r="B809" s="62" t="n"/>
    </row>
    <row r="810" ht="15" customHeight="1" thickBot="1">
      <c r="A810" s="3" t="inlineStr">
        <is>
          <t>Meeting Point: Meet on seat.</t>
        </is>
      </c>
      <c r="B810" s="62" t="n"/>
    </row>
    <row r="811" ht="15" customHeight="1" thickBot="1">
      <c r="A811" s="3" t="inlineStr">
        <is>
          <t>Contact Details: 0</t>
        </is>
      </c>
      <c r="B811" s="62" t="n"/>
    </row>
    <row r="812" ht="15" customHeight="1" thickBot="1">
      <c r="A812" s="3" t="inlineStr">
        <is>
          <t>Booking Ref: PA-</t>
        </is>
      </c>
      <c r="B812" s="3" t="inlineStr">
        <is>
          <t>Seat Reservation reference:</t>
        </is>
      </c>
    </row>
    <row r="813" ht="15" customHeight="1" thickBot="1">
      <c r="A813" s="3" t="inlineStr">
        <is>
          <t>Journey Origin: Glasgow Central</t>
        </is>
      </c>
      <c r="B813" s="3" t="inlineStr">
        <is>
          <t>Journey Destination: Blackpool North</t>
        </is>
      </c>
    </row>
    <row r="814" ht="15" customHeight="1"/>
    <row r="815" ht="15" customHeight="1"/>
    <row r="816" ht="15" customHeight="1">
      <c r="A816" s="1" t="inlineStr">
        <is>
          <t>Passenger Name: PAX II</t>
        </is>
      </c>
    </row>
    <row r="817" ht="15" customHeight="1">
      <c r="A817" s="1" t="inlineStr">
        <is>
          <t>Access Consideration(s): Autism</t>
        </is>
      </c>
    </row>
    <row r="818" ht="15" customHeight="1">
      <c r="A818" s="2" t="n"/>
    </row>
    <row r="819" ht="15" customHeight="1">
      <c r="A819" s="1" t="inlineStr">
        <is>
          <t>Arrive</t>
        </is>
      </c>
    </row>
    <row r="820" ht="15" customHeight="1" thickBot="1">
      <c r="A820" s="4" t="n"/>
    </row>
    <row r="821" ht="15" customHeight="1" thickBot="1">
      <c r="A821" s="3" t="inlineStr">
        <is>
          <t>Pax Leg Origin: Glasgow Central</t>
        </is>
      </c>
      <c r="B821" s="3" t="inlineStr">
        <is>
          <t>DEP Time: 15/08 11:07</t>
        </is>
      </c>
    </row>
    <row r="822" ht="15" customHeight="1" thickBot="1">
      <c r="A822" s="3" t="inlineStr">
        <is>
          <t>Pax Leg Destination: [Person_2] (Lancs)</t>
        </is>
      </c>
      <c r="B822" s="3" t="inlineStr">
        <is>
          <t>ARR Time: 15/08 13:45</t>
        </is>
      </c>
    </row>
    <row r="823" ht="15" customHeight="1" thickBot="1">
      <c r="A823" s="3" t="inlineStr">
        <is>
          <t>Headcode at Destination: 1M96</t>
        </is>
      </c>
      <c r="B823" s="3" t="inlineStr">
        <is>
          <t>[Person_3]: TP802500</t>
        </is>
      </c>
    </row>
    <row r="824" ht="15" customHeight="1" thickBot="1">
      <c r="A824" s="3" t="inlineStr">
        <is>
          <t>Coach:</t>
        </is>
      </c>
      <c r="B824" s="3" t="inlineStr">
        <is>
          <t>Seat:</t>
        </is>
      </c>
    </row>
    <row r="825" ht="15" customHeight="1" thickBot="1">
      <c r="A825" s="3" t="inlineStr">
        <is>
          <t>Station Assistance: Please assist customer from seat to exit train and assist to board connecting train to [Person_28], Use of ramp, Help with luggage, Assistance for Transferring trains</t>
        </is>
      </c>
      <c r="B825" s="62" t="n"/>
    </row>
    <row r="826" ht="15" customHeight="1" thickBot="1">
      <c r="A826" s="3" t="inlineStr">
        <is>
          <t>On Train Assistance:</t>
        </is>
      </c>
      <c r="B826" s="62" t="n"/>
    </row>
    <row r="827" ht="15" customHeight="1" thickBot="1">
      <c r="A827" s="3" t="inlineStr">
        <is>
          <t>Meeting Point: Meet on seat.</t>
        </is>
      </c>
      <c r="B827" s="62" t="n"/>
    </row>
    <row r="828" ht="15" customHeight="1" thickBot="1">
      <c r="A828" s="3" t="inlineStr">
        <is>
          <t>Contact Details: +</t>
        </is>
      </c>
      <c r="B828" s="62" t="n"/>
    </row>
    <row r="829" ht="15" customHeight="1" thickBot="1">
      <c r="A829" s="3" t="inlineStr">
        <is>
          <t>Booking Ref: PA-</t>
        </is>
      </c>
      <c r="B829" s="3" t="inlineStr">
        <is>
          <t>Seat Reservation reference:</t>
        </is>
      </c>
    </row>
    <row r="830" ht="15" customHeight="1" thickBot="1">
      <c r="A830" s="3" t="inlineStr">
        <is>
          <t>Journey Origin: Glasgow Central</t>
        </is>
      </c>
      <c r="B830" s="3" t="inlineStr">
        <is>
          <t>Journey Destination: Blackpool North</t>
        </is>
      </c>
    </row>
    <row r="831" ht="15" customHeight="1"/>
    <row r="832" ht="15" customHeight="1"/>
    <row r="833" ht="15" customHeight="1">
      <c r="A833" s="1" t="inlineStr">
        <is>
          <t>Passenger Name: PAX FF</t>
        </is>
      </c>
    </row>
    <row r="834" ht="15" customHeight="1">
      <c r="A834" s="1" t="inlineStr">
        <is>
          <t>Access Consideration(s): assist on and off train, Accompanied by [Person_13], Other mobility impairment</t>
        </is>
      </c>
    </row>
    <row r="835" ht="15" customHeight="1">
      <c r="A835" s="2" t="n"/>
    </row>
    <row r="836" ht="15" customHeight="1">
      <c r="A836" s="1" t="inlineStr">
        <is>
          <t>[Person_4]</t>
        </is>
      </c>
    </row>
    <row r="837" ht="15" customHeight="1" thickBot="1">
      <c r="A837" s="4" t="n"/>
    </row>
    <row r="838" ht="15" customHeight="1" thickBot="1">
      <c r="A838" s="3" t="inlineStr">
        <is>
          <t>Pax Leg Origin: [Person_2] (Lancs)</t>
        </is>
      </c>
      <c r="B838" s="3" t="inlineStr">
        <is>
          <t>DEP Time: 15/08 13:53</t>
        </is>
      </c>
    </row>
    <row r="839" ht="15" customHeight="1" thickBot="1">
      <c r="A839" s="3" t="inlineStr">
        <is>
          <t>Pax Leg Destination: [Person_5]</t>
        </is>
      </c>
      <c r="B839" s="3" t="inlineStr">
        <is>
          <t>ARR Time: 15/08 16:18</t>
        </is>
      </c>
    </row>
    <row r="840" ht="15" customHeight="1" thickBot="1">
      <c r="A840" s="3" t="inlineStr">
        <is>
          <t>Headcode at Destination: 9S59</t>
        </is>
      </c>
      <c r="B840" s="3" t="inlineStr">
        <is>
          <t>[Person_3]: VT321900</t>
        </is>
      </c>
    </row>
    <row r="841" ht="15" customHeight="1" thickBot="1">
      <c r="A841" s="3" t="inlineStr">
        <is>
          <t>Coach:</t>
        </is>
      </c>
      <c r="B841" s="3" t="inlineStr">
        <is>
          <t>Seat:</t>
        </is>
      </c>
    </row>
    <row r="842" ht="15" customHeight="1" thickBot="1">
      <c r="A842" s="3" t="inlineStr">
        <is>
          <t>Station Assistance: assist onto train J21, Help with luggage, Room for Assistance Dog, Assistance for Boarding</t>
        </is>
      </c>
      <c r="B842" s="62" t="n"/>
    </row>
    <row r="843" ht="15" customHeight="1" thickBot="1">
      <c r="A843" s="3" t="inlineStr">
        <is>
          <t>On Train Assistance:</t>
        </is>
      </c>
      <c r="B843" s="62" t="n"/>
    </row>
    <row r="844" ht="15" customHeight="1" thickBot="1">
      <c r="A844" s="3" t="inlineStr">
        <is>
          <t>Meeting Point:</t>
        </is>
      </c>
      <c r="B844" s="62" t="n"/>
    </row>
    <row r="845" ht="15" customHeight="1" thickBot="1">
      <c r="A845" s="3" t="inlineStr">
        <is>
          <t xml:space="preserve">Contact Details: </t>
        </is>
      </c>
      <c r="B845" s="62" t="n"/>
    </row>
    <row r="846" ht="15" customHeight="1" thickBot="1">
      <c r="A846" s="3" t="inlineStr">
        <is>
          <t>Booking Ref: PA-</t>
        </is>
      </c>
      <c r="B846" s="3" t="inlineStr">
        <is>
          <t>Seat Reservation reference:</t>
        </is>
      </c>
    </row>
    <row r="847" ht="15" customHeight="1" thickBot="1">
      <c r="A847" s="3" t="inlineStr">
        <is>
          <t>Journey Origin: [Person_1]</t>
        </is>
      </c>
      <c r="B847" s="3" t="inlineStr">
        <is>
          <t>Journey Destination: Inverness</t>
        </is>
      </c>
    </row>
    <row r="848" ht="15" customHeight="1"/>
    <row r="849" ht="15" customHeight="1"/>
    <row r="850" ht="15" customHeight="1">
      <c r="A850" s="1" t="inlineStr">
        <is>
          <t>Passenger Name: PAX JJ</t>
        </is>
      </c>
    </row>
    <row r="851" ht="15" customHeight="1">
      <c r="A851" s="1" t="inlineStr">
        <is>
          <t>Access Consideration(s): Wheelchair user (manual)(within [Person_12] dimensions), Visual impairment, Poor mobility</t>
        </is>
      </c>
    </row>
    <row r="852" ht="15" customHeight="1">
      <c r="A852" s="2" t="n"/>
    </row>
    <row r="853" ht="15" customHeight="1">
      <c r="A853" s="1" t="inlineStr">
        <is>
          <t>Arrive</t>
        </is>
      </c>
    </row>
    <row r="854" ht="15" customHeight="1" thickBot="1">
      <c r="A854" s="4" t="n"/>
    </row>
    <row r="855" ht="15" customHeight="1" thickBot="1">
      <c r="A855" s="3" t="inlineStr">
        <is>
          <t>Pax Leg Origin: Motherwell</t>
        </is>
      </c>
      <c r="B855" s="3" t="inlineStr">
        <is>
          <t>DEP Time: 15/08 11:51</t>
        </is>
      </c>
    </row>
    <row r="856" ht="15" customHeight="1" thickBot="1">
      <c r="A856" s="3" t="inlineStr">
        <is>
          <t>Pax Leg Destination: [Person_2] (Lancs)</t>
        </is>
      </c>
      <c r="B856" s="3" t="inlineStr">
        <is>
          <t>ARR Time: 15/08 13:57</t>
        </is>
      </c>
    </row>
    <row r="857" ht="15" customHeight="1" thickBot="1">
      <c r="A857" s="3" t="inlineStr">
        <is>
          <t>Headcode at Destination: 1M11</t>
        </is>
      </c>
      <c r="B857" s="3" t="inlineStr">
        <is>
          <t>[Person_3]: VT608900</t>
        </is>
      </c>
    </row>
    <row r="858" ht="15" customHeight="1" thickBot="1">
      <c r="A858" s="3" t="inlineStr">
        <is>
          <t>Coach: D - AE/WC P COACH D STD /W 2656</t>
        </is>
      </c>
      <c r="B858" s="3" t="inlineStr">
        <is>
          <t>Seat: D61, D58, D57</t>
        </is>
      </c>
    </row>
    <row r="859" ht="15" customHeight="1" thickBot="1">
      <c r="A859" s="3" t="inlineStr">
        <is>
          <t>Station Assistance: Assistance for Transferring trains, [Person_16] companion seat, [Person_16] wheelchair space, Help with luggage, Help pushing wheelchair, Use of ramp, There will be three of us. My mum is in a wheelchair and I will be travelling with my disabled daughter who does not use a wheelchair with my sister.</t>
        </is>
      </c>
      <c r="B859" s="62" t="n"/>
    </row>
    <row r="860" ht="15" customHeight="1" thickBot="1">
      <c r="A860" s="3" t="inlineStr">
        <is>
          <t>On Train Assistance: Use of ramp, Help pushing wheelchair, Help with luggage, [Person_16] wheelchair space, [Person_16] companion seat</t>
        </is>
      </c>
      <c r="B860" s="62" t="n"/>
    </row>
    <row r="861" ht="15" customHeight="1" thickBot="1">
      <c r="A861" s="3" t="inlineStr">
        <is>
          <t>Meeting Point: on the train</t>
        </is>
      </c>
      <c r="B861" s="62" t="n"/>
    </row>
    <row r="862" ht="15" customHeight="1" thickBot="1">
      <c r="A862" s="3" t="inlineStr">
        <is>
          <t xml:space="preserve">Contact Details: </t>
        </is>
      </c>
      <c r="B862" s="62" t="n"/>
    </row>
    <row r="863" ht="15" customHeight="1" thickBot="1">
      <c r="A863" s="3" t="inlineStr">
        <is>
          <t>Booking Ref: PA-</t>
        </is>
      </c>
      <c r="B863" s="3" t="inlineStr">
        <is>
          <t>Seat Reservation reference: YB972941</t>
        </is>
      </c>
    </row>
    <row r="864" ht="15" customHeight="1" thickBot="1">
      <c r="A864" s="3" t="inlineStr">
        <is>
          <t>Journey Origin: Motherwell</t>
        </is>
      </c>
      <c r="B864" s="3" t="inlineStr">
        <is>
          <t>Journey Destination: Blackpool South</t>
        </is>
      </c>
    </row>
    <row r="865" ht="15" customHeight="1"/>
    <row r="866" ht="15" customHeight="1"/>
    <row r="867" ht="15" customHeight="1">
      <c r="A867" s="1" t="inlineStr">
        <is>
          <t>Passenger Name: PAX KK</t>
        </is>
      </c>
    </row>
    <row r="868" ht="15" customHeight="1">
      <c r="A868" s="1" t="inlineStr">
        <is>
          <t>Access Consideration(s): 1 x ROLLATOR</t>
        </is>
      </c>
    </row>
    <row r="869" ht="15" customHeight="1">
      <c r="A869" s="2" t="n"/>
    </row>
    <row r="870" ht="15" customHeight="1">
      <c r="A870" s="1" t="inlineStr">
        <is>
          <t>Arrive</t>
        </is>
      </c>
    </row>
    <row r="871" ht="15" customHeight="1" thickBot="1">
      <c r="A871" s="4" t="n"/>
    </row>
    <row r="872" ht="15" customHeight="1" thickBot="1">
      <c r="A872" s="3" t="inlineStr">
        <is>
          <t>Pax Leg Origin: Carlisle</t>
        </is>
      </c>
      <c r="B872" s="3" t="inlineStr">
        <is>
          <t>DEP Time: 15/08 12:49</t>
        </is>
      </c>
    </row>
    <row r="873" ht="15" customHeight="1" thickBot="1">
      <c r="A873" s="3" t="inlineStr">
        <is>
          <t>Pax Leg Destination: [Person_2] (Lancs)</t>
        </is>
      </c>
      <c r="B873" s="3" t="inlineStr">
        <is>
          <t>ARR Time: 15/08 13:57</t>
        </is>
      </c>
    </row>
    <row r="874" ht="15" customHeight="1" thickBot="1">
      <c r="A874" s="3" t="inlineStr">
        <is>
          <t>Headcode at Destination: 1M11</t>
        </is>
      </c>
      <c r="B874" s="3" t="inlineStr">
        <is>
          <t>[Person_3]: VT608900</t>
        </is>
      </c>
    </row>
    <row r="875" ht="15" customHeight="1" thickBot="1">
      <c r="A875" s="3" t="inlineStr">
        <is>
          <t>Coach:</t>
        </is>
      </c>
      <c r="B875" s="3" t="inlineStr">
        <is>
          <t>Seat:</t>
        </is>
      </c>
    </row>
    <row r="876" ht="15" customHeight="1" thickBot="1">
      <c r="A876" s="3" t="inlineStr">
        <is>
          <t>Station Assistance: Use of station wheelchair (if available), Help with luggage, Assistance for Transferring trains, Assistance for Alighting</t>
        </is>
      </c>
      <c r="B876" s="62" t="n"/>
    </row>
    <row r="877" ht="15" customHeight="1" thickBot="1">
      <c r="A877" s="3" t="inlineStr">
        <is>
          <t>On Train Assistance:</t>
        </is>
      </c>
      <c r="B877" s="62" t="n"/>
    </row>
    <row r="878" ht="15" customHeight="1" thickBot="1">
      <c r="A878" s="3" t="inlineStr">
        <is>
          <t>Meeting Point:</t>
        </is>
      </c>
      <c r="B878" s="62" t="n"/>
    </row>
    <row r="879" ht="15" customHeight="1" thickBot="1">
      <c r="A879" s="3" t="inlineStr">
        <is>
          <t>Contact Details:</t>
        </is>
      </c>
      <c r="B879" s="62" t="n"/>
    </row>
    <row r="880" ht="15" customHeight="1" thickBot="1">
      <c r="A880" s="3" t="inlineStr">
        <is>
          <t>Booking Ref: PA-</t>
        </is>
      </c>
      <c r="B880" s="3" t="inlineStr">
        <is>
          <t>Seat Reservation reference:</t>
        </is>
      </c>
    </row>
    <row r="881" ht="15" customHeight="1" thickBot="1">
      <c r="A881" s="3" t="inlineStr">
        <is>
          <t>Journey Origin: Dumfries</t>
        </is>
      </c>
      <c r="B881" s="3" t="inlineStr">
        <is>
          <t>Journey Destination: Hebden Bridge</t>
        </is>
      </c>
    </row>
    <row r="882" ht="15" customHeight="1"/>
    <row r="883" ht="15" customHeight="1"/>
    <row r="884" ht="15" customHeight="1">
      <c r="A884" s="1" t="inlineStr">
        <is>
          <t>Passenger Name: PAX X</t>
        </is>
      </c>
    </row>
    <row r="885" ht="15" customHeight="1">
      <c r="A885" s="1" t="inlineStr">
        <is>
          <t>Access Consideration(s): Other mobility aid user, DPA 18/12/2020</t>
        </is>
      </c>
    </row>
    <row r="886" ht="15" customHeight="1">
      <c r="A886" s="2" t="n"/>
    </row>
    <row r="887" ht="15" customHeight="1">
      <c r="A887" s="1" t="inlineStr">
        <is>
          <t>Arrive</t>
        </is>
      </c>
    </row>
    <row r="888" ht="15" customHeight="1" thickBot="1">
      <c r="A888" s="4" t="n"/>
    </row>
    <row r="889" ht="15" customHeight="1" thickBot="1">
      <c r="A889" s="3" t="inlineStr">
        <is>
          <t>Pax Leg Origin: Glasgow Central</t>
        </is>
      </c>
      <c r="B889" s="3" t="inlineStr">
        <is>
          <t>DEP Time: 15/08 11:33</t>
        </is>
      </c>
    </row>
    <row r="890" ht="15" customHeight="1" thickBot="1">
      <c r="A890" s="3" t="inlineStr">
        <is>
          <t>Pax Leg Destination: [Person_2] (Lancs)</t>
        </is>
      </c>
      <c r="B890" s="3" t="inlineStr">
        <is>
          <t>ARR Time: 15/08 13:57</t>
        </is>
      </c>
    </row>
    <row r="891" ht="15" customHeight="1" thickBot="1">
      <c r="A891" s="3" t="inlineStr">
        <is>
          <t>Headcode at Destination:</t>
        </is>
      </c>
      <c r="B891" s="3" t="inlineStr">
        <is>
          <t>[Person_3]: VT666000</t>
        </is>
      </c>
    </row>
    <row r="892" ht="15" customHeight="1" thickBot="1">
      <c r="A892" s="3" t="inlineStr">
        <is>
          <t>Coach:</t>
        </is>
      </c>
      <c r="B892" s="3" t="inlineStr">
        <is>
          <t>Seat:</t>
        </is>
      </c>
    </row>
    <row r="893" ht="15" customHeight="1" thickBot="1">
      <c r="A893" s="3" t="inlineStr">
        <is>
          <t>Station Assistance: Assistance for Transferring trains, Assistance for Alighting, Use of ramp, Help with luggage, Departing at station by Train/metro/tube, Please assist off of the train with luggage and assist customer from seat on to connecting train. Coach B seat 46,50,51</t>
        </is>
      </c>
      <c r="B893" s="62" t="n"/>
    </row>
    <row r="894" ht="15" customHeight="1" thickBot="1">
      <c r="A894" s="3" t="inlineStr">
        <is>
          <t>On Train Assistance:</t>
        </is>
      </c>
      <c r="B894" s="62" t="n"/>
    </row>
    <row r="895" ht="15" customHeight="1" thickBot="1">
      <c r="A895" s="3" t="inlineStr">
        <is>
          <t>Meeting Point: meet at platform/train</t>
        </is>
      </c>
      <c r="B895" s="62" t="n"/>
    </row>
    <row r="896" ht="15" customHeight="1" thickBot="1">
      <c r="A896" s="3" t="inlineStr">
        <is>
          <t>Contact Details: 0</t>
        </is>
      </c>
      <c r="B896" s="62" t="n"/>
    </row>
    <row r="897" ht="15" customHeight="1" thickBot="1">
      <c r="A897" s="3" t="inlineStr">
        <is>
          <t>Booking Ref: PA-</t>
        </is>
      </c>
      <c r="B897" s="3" t="inlineStr">
        <is>
          <t>Seat Reservation reference:</t>
        </is>
      </c>
    </row>
    <row r="898" ht="15" customHeight="1" thickBot="1">
      <c r="A898" s="3" t="inlineStr">
        <is>
          <t>Journey Origin: Glasgow Central</t>
        </is>
      </c>
      <c r="B898" s="3" t="inlineStr">
        <is>
          <t>Journey Destination: Telford Central</t>
        </is>
      </c>
    </row>
    <row r="899" ht="15" customHeight="1"/>
    <row r="900" ht="15" customHeight="1"/>
    <row r="901" ht="15" customHeight="1">
      <c r="A901" s="1" t="inlineStr">
        <is>
          <t>Passenger Name: PAX HH</t>
        </is>
      </c>
    </row>
    <row r="902" ht="15" customHeight="1">
      <c r="A902" s="1" t="inlineStr">
        <is>
          <t>Access Consideration(s): 2X TRAVELLERS 1 IN WHEELCHAIR 1 WHO NEEDS ASSISTANCE WALKING , Wheelchair user (powered)(within [Person_12] dimensions)</t>
        </is>
      </c>
    </row>
    <row r="903" ht="15" customHeight="1">
      <c r="A903" s="2" t="n"/>
    </row>
    <row r="904" ht="15" customHeight="1">
      <c r="A904" s="1" t="inlineStr">
        <is>
          <t>[Person_4]</t>
        </is>
      </c>
    </row>
    <row r="905" ht="15" customHeight="1" thickBot="1">
      <c r="A905" s="4" t="n"/>
    </row>
    <row r="906" ht="15" customHeight="1" thickBot="1">
      <c r="A906" s="3" t="inlineStr">
        <is>
          <t>Pax Leg Origin: [Person_2] (Lancs)</t>
        </is>
      </c>
      <c r="B906" s="3" t="inlineStr">
        <is>
          <t>DEP Time: 15/08 14:01</t>
        </is>
      </c>
    </row>
    <row r="907" ht="15" customHeight="1" thickBot="1">
      <c r="A907" s="3" t="inlineStr">
        <is>
          <t>Pax Leg Destination: Blackpool North</t>
        </is>
      </c>
      <c r="B907" s="3" t="inlineStr">
        <is>
          <t>ARR Time: 15/08 14:25</t>
        </is>
      </c>
    </row>
    <row r="908" ht="15" customHeight="1" thickBot="1">
      <c r="A908" s="3" t="inlineStr">
        <is>
          <t>Headcode at Destination: 1N58</t>
        </is>
      </c>
      <c r="B908" s="3" t="inlineStr">
        <is>
          <t>[Person_3]: NT914000</t>
        </is>
      </c>
    </row>
    <row r="909" ht="15" customHeight="1" thickBot="1">
      <c r="A909" s="3" t="inlineStr">
        <is>
          <t>Coach:</t>
        </is>
      </c>
      <c r="B909" s="3" t="inlineStr">
        <is>
          <t>Seat:</t>
        </is>
      </c>
    </row>
    <row r="910" ht="15" customHeight="1" thickBot="1">
      <c r="A910" s="3" t="inlineStr">
        <is>
          <t>Station Assistance: Please assist customer through station and to wheelchair space and 3 companion seats. Please call ahead with seat number., Help with luggage, Use of ramp, Assistance for Boarding</t>
        </is>
      </c>
      <c r="B910" s="62" t="n"/>
    </row>
    <row r="911" ht="15" customHeight="1" thickBot="1">
      <c r="A911" s="3" t="inlineStr">
        <is>
          <t>On Train Assistance:</t>
        </is>
      </c>
      <c r="B911" s="62" t="n"/>
    </row>
    <row r="912" ht="15" customHeight="1" thickBot="1">
      <c r="A912" s="3" t="inlineStr">
        <is>
          <t>Meeting Point: Meet on previous train seat.</t>
        </is>
      </c>
      <c r="B912" s="62" t="n"/>
    </row>
    <row r="913" ht="15" customHeight="1" thickBot="1">
      <c r="A913" s="3" t="inlineStr">
        <is>
          <t xml:space="preserve">Contact Details: </t>
        </is>
      </c>
      <c r="B913" s="62" t="n"/>
    </row>
    <row r="914" ht="15" customHeight="1" thickBot="1">
      <c r="A914" s="3" t="inlineStr">
        <is>
          <t>Booking Ref: PA-</t>
        </is>
      </c>
      <c r="B914" s="3" t="inlineStr">
        <is>
          <t>Seat Reservation reference:</t>
        </is>
      </c>
    </row>
    <row r="915" ht="15" customHeight="1" thickBot="1">
      <c r="A915" s="3" t="inlineStr">
        <is>
          <t>Journey Origin: Glasgow Central</t>
        </is>
      </c>
      <c r="B915" s="3" t="inlineStr">
        <is>
          <t>Journey Destination: Blackpool North</t>
        </is>
      </c>
    </row>
    <row r="916" ht="15" customHeight="1"/>
    <row r="917" ht="15" customHeight="1"/>
    <row r="918" ht="15" customHeight="1">
      <c r="A918" s="1" t="inlineStr">
        <is>
          <t>Passenger Name: PAX II</t>
        </is>
      </c>
    </row>
    <row r="919" ht="15" customHeight="1">
      <c r="A919" s="1" t="inlineStr">
        <is>
          <t>Access Consideration(s): Autism</t>
        </is>
      </c>
    </row>
    <row r="920" ht="15" customHeight="1">
      <c r="A920" s="2" t="n"/>
    </row>
    <row r="921" ht="15" customHeight="1">
      <c r="A921" s="1" t="inlineStr">
        <is>
          <t>[Person_4]</t>
        </is>
      </c>
    </row>
    <row r="922" ht="15" customHeight="1" thickBot="1">
      <c r="A922" s="4" t="n"/>
    </row>
    <row r="923" ht="15" customHeight="1" thickBot="1">
      <c r="A923" s="3" t="inlineStr">
        <is>
          <t>Pax Leg Origin: [Person_2] (Lancs)</t>
        </is>
      </c>
      <c r="B923" s="3" t="inlineStr">
        <is>
          <t>DEP Time: 15/08 14:01</t>
        </is>
      </c>
    </row>
    <row r="924" ht="15" customHeight="1" thickBot="1">
      <c r="A924" s="3" t="inlineStr">
        <is>
          <t>Pax Leg Destination: Blackpool North</t>
        </is>
      </c>
      <c r="B924" s="3" t="inlineStr">
        <is>
          <t>ARR Time: 15/08 14:25</t>
        </is>
      </c>
    </row>
    <row r="925" ht="15" customHeight="1" thickBot="1">
      <c r="A925" s="3" t="inlineStr">
        <is>
          <t>Headcode at Destination: 1N58</t>
        </is>
      </c>
      <c r="B925" s="3" t="inlineStr">
        <is>
          <t>[Person_3]: NT914000</t>
        </is>
      </c>
    </row>
    <row r="926" ht="15" customHeight="1" thickBot="1">
      <c r="A926" s="3" t="inlineStr">
        <is>
          <t>Coach:</t>
        </is>
      </c>
      <c r="B926" s="3" t="inlineStr">
        <is>
          <t>Seat:</t>
        </is>
      </c>
    </row>
    <row r="927" ht="15" customHeight="1" thickBot="1">
      <c r="A927" s="3" t="inlineStr">
        <is>
          <t>Station Assistance: Please assist customer through station and to seat. Please call ahead with seat number., Use of ramp, Help with luggage, Assistance for Boarding</t>
        </is>
      </c>
      <c r="B927" s="62" t="n"/>
    </row>
    <row r="928" ht="15" customHeight="1" thickBot="1">
      <c r="A928" s="3" t="inlineStr">
        <is>
          <t>On Train Assistance:</t>
        </is>
      </c>
      <c r="B928" s="62" t="n"/>
    </row>
    <row r="929" ht="15" customHeight="1" thickBot="1">
      <c r="A929" s="3" t="inlineStr">
        <is>
          <t>Meeting Point: Meet on previous train seat.</t>
        </is>
      </c>
      <c r="B929" s="62" t="n"/>
    </row>
    <row r="930" ht="15" customHeight="1" thickBot="1">
      <c r="A930" s="3" t="inlineStr">
        <is>
          <t xml:space="preserve">Contact Details: </t>
        </is>
      </c>
      <c r="B930" s="62" t="n"/>
    </row>
    <row r="931" ht="15" customHeight="1" thickBot="1">
      <c r="A931" s="3" t="inlineStr">
        <is>
          <t>Booking Ref: PA-</t>
        </is>
      </c>
      <c r="B931" s="3" t="inlineStr">
        <is>
          <t>Seat Reservation reference:</t>
        </is>
      </c>
    </row>
    <row r="932" ht="15" customHeight="1" thickBot="1">
      <c r="A932" s="3" t="inlineStr">
        <is>
          <t>Journey Origin: Glasgow Central</t>
        </is>
      </c>
      <c r="B932" s="3" t="inlineStr">
        <is>
          <t>Journey Destination: Blackpool North</t>
        </is>
      </c>
    </row>
    <row r="933" ht="15" customHeight="1"/>
    <row r="934" ht="15" customHeight="1"/>
    <row r="935" ht="15" customHeight="1">
      <c r="A935" s="1" t="inlineStr">
        <is>
          <t>Passenger Name: PAX EE</t>
        </is>
      </c>
    </row>
    <row r="936" ht="15" customHeight="1">
      <c r="A936" s="1" t="inlineStr">
        <is>
          <t>Access Consideration(s): Walking sticks and luggage, Other mobility aid user</t>
        </is>
      </c>
    </row>
    <row r="937" ht="15" customHeight="1">
      <c r="A937" s="2" t="n"/>
    </row>
    <row r="938" ht="15" customHeight="1">
      <c r="A938" s="1" t="inlineStr">
        <is>
          <t>[Person_4]</t>
        </is>
      </c>
    </row>
    <row r="939" ht="15" customHeight="1" thickBot="1">
      <c r="A939" s="4" t="n"/>
    </row>
    <row r="940" ht="15" customHeight="1" thickBot="1">
      <c r="A940" s="3" t="inlineStr">
        <is>
          <t>Pax Leg Origin: [Person_2] (Lancs)</t>
        </is>
      </c>
      <c r="B940" s="3" t="inlineStr">
        <is>
          <t>DEP Time: 15/08 14:05</t>
        </is>
      </c>
    </row>
    <row r="941" ht="15" customHeight="1" thickBot="1">
      <c r="A941" s="3" t="inlineStr">
        <is>
          <t>Pax Leg Destination: Motherwell</t>
        </is>
      </c>
      <c r="B941" s="3" t="inlineStr">
        <is>
          <t>ARR Time: 15/08 16:21</t>
        </is>
      </c>
    </row>
    <row r="942" ht="15" customHeight="1" thickBot="1">
      <c r="A942" s="3" t="inlineStr">
        <is>
          <t>Headcode at Destination: 1S61</t>
        </is>
      </c>
      <c r="B942" s="3" t="inlineStr">
        <is>
          <t>[Person_3]: TP803200</t>
        </is>
      </c>
    </row>
    <row r="943" ht="15" customHeight="1" thickBot="1">
      <c r="A943" s="3" t="inlineStr">
        <is>
          <t>Coach:</t>
        </is>
      </c>
      <c r="B943" s="3" t="inlineStr">
        <is>
          <t>Seat:</t>
        </is>
      </c>
    </row>
    <row r="944" ht="15" customHeight="1" thickBot="1">
      <c r="A944" s="3" t="inlineStr">
        <is>
          <t>Station Assistance: 2x passengers, [Person_6] at station by Train/metro/tube, Seat transfer, Help with luggage, Assistance for Boarding, Assistance for Transferring trains</t>
        </is>
      </c>
      <c r="B944" s="62" t="n"/>
    </row>
    <row r="945" ht="15" customHeight="1" thickBot="1">
      <c r="A945" s="3" t="inlineStr">
        <is>
          <t>On Train Assistance:</t>
        </is>
      </c>
      <c r="B945" s="62" t="n"/>
    </row>
    <row r="946" ht="15" customHeight="1" thickBot="1">
      <c r="A946" s="3" t="inlineStr">
        <is>
          <t>Meeting Point: on platform</t>
        </is>
      </c>
      <c r="B946" s="62" t="n"/>
    </row>
    <row r="947" ht="15" customHeight="1" thickBot="1">
      <c r="A947" s="3" t="inlineStr">
        <is>
          <t>Contact Details: 0</t>
        </is>
      </c>
      <c r="B947" s="62" t="n"/>
    </row>
    <row r="948" ht="15" customHeight="1" thickBot="1">
      <c r="A948" s="3" t="inlineStr">
        <is>
          <t>Booking Ref: PA-</t>
        </is>
      </c>
      <c r="B948" s="3" t="inlineStr">
        <is>
          <t>Seat Reservation reference:</t>
        </is>
      </c>
    </row>
    <row r="949" ht="15" customHeight="1" thickBot="1">
      <c r="A949" s="3" t="inlineStr">
        <is>
          <t>Journey Origin: Liverpool Lime Street</t>
        </is>
      </c>
      <c r="B949" s="3" t="inlineStr">
        <is>
          <t>Journey Destination: Motherwell</t>
        </is>
      </c>
    </row>
    <row r="950" ht="15" customHeight="1"/>
    <row r="951" ht="15" customHeight="1"/>
    <row r="952" ht="15" customHeight="1">
      <c r="A952" s="1" t="inlineStr">
        <is>
          <t>Passenger Name: PAX LL</t>
        </is>
      </c>
    </row>
    <row r="953" ht="15" customHeight="1">
      <c r="A953" s="1" t="inlineStr">
        <is>
          <t>Access Consideration(s): Just had surgery</t>
        </is>
      </c>
    </row>
    <row r="954" ht="15" customHeight="1">
      <c r="A954" s="2" t="n"/>
    </row>
    <row r="955" ht="15" customHeight="1">
      <c r="A955" s="1" t="inlineStr">
        <is>
          <t>[Person_4]</t>
        </is>
      </c>
    </row>
    <row r="956" ht="15" customHeight="1" thickBot="1">
      <c r="A956" s="4" t="n"/>
    </row>
    <row r="957" ht="15" customHeight="1" thickBot="1">
      <c r="A957" s="3" t="inlineStr">
        <is>
          <t>Pax Leg Origin: [Person_2] (Lancs)</t>
        </is>
      </c>
      <c r="B957" s="3" t="inlineStr">
        <is>
          <t>DEP Time: 15/08 14:17</t>
        </is>
      </c>
    </row>
    <row r="958" ht="15" customHeight="1" thickBot="1">
      <c r="A958" s="3" t="inlineStr">
        <is>
          <t>Pax Leg Destination: [Person_10]</t>
        </is>
      </c>
      <c r="B958" s="3" t="inlineStr">
        <is>
          <t>ARR Time: 15/08 15:35</t>
        </is>
      </c>
    </row>
    <row r="959" ht="15" customHeight="1" thickBot="1">
      <c r="A959" s="3" t="inlineStr">
        <is>
          <t>Headcode at Destination:</t>
        </is>
      </c>
      <c r="B959" s="3" t="inlineStr">
        <is>
          <t>[Person_3]: VT364000</t>
        </is>
      </c>
    </row>
    <row r="960" ht="15" customHeight="1" thickBot="1">
      <c r="A960" s="3" t="inlineStr">
        <is>
          <t>Coach:</t>
        </is>
      </c>
      <c r="B960" s="3" t="inlineStr">
        <is>
          <t>Seat:</t>
        </is>
      </c>
    </row>
    <row r="961" ht="15" customHeight="1" thickBot="1">
      <c r="A961" s="3" t="inlineStr">
        <is>
          <t>Station Assistance: Please assist to a seat near toilets on the train - due to surgery, Assistance for Boarding</t>
        </is>
      </c>
      <c r="B961" s="62" t="n"/>
    </row>
    <row r="962" ht="15" customHeight="1" thickBot="1">
      <c r="A962" s="3" t="inlineStr">
        <is>
          <t>On Train Assistance:</t>
        </is>
      </c>
      <c r="B962" s="62" t="n"/>
    </row>
    <row r="963" ht="15" customHeight="1" thickBot="1">
      <c r="A963" s="3" t="inlineStr">
        <is>
          <t>Meeting Point: Ticket office</t>
        </is>
      </c>
      <c r="B963" s="62" t="n"/>
    </row>
    <row r="964" ht="15" customHeight="1" thickBot="1">
      <c r="A964" s="3" t="inlineStr">
        <is>
          <t>Contact Details:</t>
        </is>
      </c>
      <c r="B964" s="62" t="n"/>
    </row>
    <row r="965" ht="15" customHeight="1" thickBot="1">
      <c r="A965" s="3" t="inlineStr">
        <is>
          <t>Booking Ref: PA</t>
        </is>
      </c>
      <c r="B965" s="3" t="inlineStr">
        <is>
          <t>Seat Reservation reference:</t>
        </is>
      </c>
    </row>
    <row r="966" ht="15" customHeight="1" thickBot="1">
      <c r="A966" s="3" t="inlineStr">
        <is>
          <t>Journey Origin: [Person_2] (Lancs)</t>
        </is>
      </c>
      <c r="B966" s="3" t="inlineStr">
        <is>
          <t>Journey Destination: [Person_10]</t>
        </is>
      </c>
    </row>
    <row r="967" ht="15" customHeight="1"/>
    <row r="968" ht="15" customHeight="1"/>
    <row r="969" ht="15" customHeight="1">
      <c r="A969" s="1" t="inlineStr">
        <is>
          <t>Passenger Name: PAX X</t>
        </is>
      </c>
    </row>
    <row r="970" ht="15" customHeight="1">
      <c r="A970" s="1" t="inlineStr">
        <is>
          <t>Access Consideration(s): Other mobility aid user, DPA 18/12/2020</t>
        </is>
      </c>
    </row>
    <row r="971" ht="15" customHeight="1">
      <c r="A971" s="2" t="n"/>
    </row>
    <row r="972" ht="15" customHeight="1">
      <c r="A972" s="1" t="inlineStr">
        <is>
          <t>[Person_4]</t>
        </is>
      </c>
    </row>
    <row r="973" ht="15" customHeight="1" thickBot="1">
      <c r="A973" s="4" t="n"/>
    </row>
    <row r="974" ht="15" customHeight="1" thickBot="1">
      <c r="A974" s="3" t="inlineStr">
        <is>
          <t>Pax Leg Origin: [Person_2] (Lancs)</t>
        </is>
      </c>
      <c r="B974" s="3" t="inlineStr">
        <is>
          <t>DEP Time: 15/08 14:17</t>
        </is>
      </c>
    </row>
    <row r="975" ht="15" customHeight="1" thickBot="1">
      <c r="A975" s="3" t="inlineStr">
        <is>
          <t>Pax Leg Destination: [Person_10]</t>
        </is>
      </c>
      <c r="B975" s="3" t="inlineStr">
        <is>
          <t>ARR Time: 15/08 15:35</t>
        </is>
      </c>
    </row>
    <row r="976" ht="15" customHeight="1" thickBot="1">
      <c r="A976" s="3" t="inlineStr">
        <is>
          <t>Headcode at Destination:</t>
        </is>
      </c>
      <c r="B976" s="3" t="inlineStr">
        <is>
          <t>[Person_3]: VT364000</t>
        </is>
      </c>
    </row>
    <row r="977" ht="15" customHeight="1" thickBot="1">
      <c r="A977" s="3" t="inlineStr">
        <is>
          <t>Coach:</t>
        </is>
      </c>
      <c r="B977" s="3" t="inlineStr">
        <is>
          <t>Seat:</t>
        </is>
      </c>
    </row>
    <row r="978" ht="15" customHeight="1" thickBot="1">
      <c r="A978" s="3" t="inlineStr">
        <is>
          <t>Station Assistance: Assistance for Transferring trains, Assistance for Boarding, Use of ramp, Help with luggage, [Person_6] at station by Train/metro/tube, Please assist onto the train with luggage and assist customer to seat, Coach B seat 20,23,24</t>
        </is>
      </c>
      <c r="B978" s="62" t="n"/>
    </row>
    <row r="979" ht="15" customHeight="1" thickBot="1">
      <c r="A979" s="3" t="inlineStr">
        <is>
          <t>On Train Assistance:</t>
        </is>
      </c>
      <c r="B979" s="62" t="n"/>
    </row>
    <row r="980" ht="15" customHeight="1" thickBot="1">
      <c r="A980" s="3" t="inlineStr">
        <is>
          <t>Meeting Point: meet at platform/train</t>
        </is>
      </c>
      <c r="B980" s="62" t="n"/>
    </row>
    <row r="981" ht="15" customHeight="1" thickBot="1">
      <c r="A981" s="3" t="inlineStr">
        <is>
          <t>Contact Details: 0</t>
        </is>
      </c>
      <c r="B981" s="62" t="n"/>
    </row>
    <row r="982" ht="15" customHeight="1" thickBot="1">
      <c r="A982" s="3" t="inlineStr">
        <is>
          <t>Booking Ref: PA</t>
        </is>
      </c>
      <c r="B982" s="3" t="inlineStr">
        <is>
          <t>Seat Reservation reference:</t>
        </is>
      </c>
    </row>
    <row r="983" ht="15" customHeight="1" thickBot="1">
      <c r="A983" s="3" t="inlineStr">
        <is>
          <t>Journey Origin: Glasgow Central</t>
        </is>
      </c>
      <c r="B983" s="3" t="inlineStr">
        <is>
          <t>Journey Destination: Telford Central</t>
        </is>
      </c>
    </row>
    <row r="984" ht="15" customHeight="1"/>
    <row r="985" ht="15" customHeight="1"/>
    <row r="986" ht="15" customHeight="1">
      <c r="A986" s="1" t="inlineStr">
        <is>
          <t>Passenger Name: PAX GG</t>
        </is>
      </c>
    </row>
    <row r="987" ht="15" customHeight="1">
      <c r="A987" s="1" t="inlineStr">
        <is>
          <t>Access Consideration(s): I need to use a station wheelchair or buggy, where available, to help me change trains and to exit the station. Also I need assistance with my luggage getting on and off trains as I have limited strength in my arms. I am able to step on and off trains without a ramp. I have some cognitive impairment. This can make me disorientated especially in busy/ noisy/ unfamiliar environments. It also leads to word-finding difficulties at times. , Mental health condition, Other mobility impairment</t>
        </is>
      </c>
    </row>
    <row r="988" ht="15" customHeight="1">
      <c r="A988" s="2" t="n"/>
    </row>
    <row r="989" ht="15" customHeight="1">
      <c r="A989" s="1" t="inlineStr">
        <is>
          <t>[Person_4]</t>
        </is>
      </c>
    </row>
    <row r="990" ht="15" customHeight="1" thickBot="1">
      <c r="A990" s="4" t="n"/>
    </row>
    <row r="991" ht="15" customHeight="1" thickBot="1">
      <c r="A991" s="3" t="inlineStr">
        <is>
          <t>Pax Leg Origin: [Person_2] (Lancs)</t>
        </is>
      </c>
      <c r="B991" s="3" t="inlineStr">
        <is>
          <t>DEP Time: 15/08 14:17</t>
        </is>
      </c>
    </row>
    <row r="992" ht="15" customHeight="1" thickBot="1">
      <c r="A992" s="3" t="inlineStr">
        <is>
          <t>Pax Leg Destination: [Person_10]</t>
        </is>
      </c>
      <c r="B992" s="3" t="inlineStr">
        <is>
          <t>ARR Time: 15/08 15:35</t>
        </is>
      </c>
    </row>
    <row r="993" ht="15" customHeight="1" thickBot="1">
      <c r="A993" s="3" t="inlineStr">
        <is>
          <t>Headcode at Destination:</t>
        </is>
      </c>
      <c r="B993" s="3" t="inlineStr">
        <is>
          <t>[Person_3]: VT364000</t>
        </is>
      </c>
    </row>
    <row r="994" ht="15" customHeight="1" thickBot="1">
      <c r="A994" s="3" t="inlineStr">
        <is>
          <t>Coach:</t>
        </is>
      </c>
      <c r="B994" s="3" t="inlineStr">
        <is>
          <t>Seat:</t>
        </is>
      </c>
    </row>
    <row r="995" ht="15" customHeight="1" thickBot="1">
      <c r="A995" s="3" t="inlineStr">
        <is>
          <t>Station Assistance: Help with luggage, Use of station wheelchair (if available), Use of station buggy (if available)</t>
        </is>
      </c>
      <c r="B995" s="62" t="n"/>
    </row>
    <row r="996" ht="15" customHeight="1" thickBot="1">
      <c r="A996" s="3" t="inlineStr">
        <is>
          <t>On Train Assistance: Help with luggage, Use of station wheelchair (if available), Use of station buggy (if available)</t>
        </is>
      </c>
      <c r="B996" s="62" t="n"/>
    </row>
    <row r="997" ht="15" customHeight="1" thickBot="1">
      <c r="A997" s="3" t="inlineStr">
        <is>
          <t>Meeting Point: On platform</t>
        </is>
      </c>
      <c r="B997" s="62" t="n"/>
    </row>
    <row r="998" ht="15" customHeight="1" thickBot="1">
      <c r="A998" s="3" t="inlineStr">
        <is>
          <t>Contact Details:</t>
        </is>
      </c>
      <c r="B998" s="62" t="n"/>
    </row>
    <row r="999" ht="15" customHeight="1" thickBot="1">
      <c r="A999" s="3" t="inlineStr">
        <is>
          <t>Booking Ref: PA-</t>
        </is>
      </c>
      <c r="B999" s="3" t="inlineStr">
        <is>
          <t>Seat Reservation reference:</t>
        </is>
      </c>
    </row>
    <row r="1000" ht="15" customHeight="1" thickBot="1">
      <c r="A1000" s="3" t="inlineStr">
        <is>
          <t>Journey Origin: West Kilbride</t>
        </is>
      </c>
      <c r="B1000" s="3" t="inlineStr">
        <is>
          <t>Journey Destination: Bristol Parkway</t>
        </is>
      </c>
    </row>
    <row r="1001" ht="15" customHeight="1"/>
    <row r="1002" ht="15" customHeight="1"/>
    <row r="1003" ht="15" customHeight="1">
      <c r="A1003" s="1" t="inlineStr">
        <is>
          <t>Passenger Name: PAX JJ</t>
        </is>
      </c>
    </row>
    <row r="1004" ht="15" customHeight="1">
      <c r="A1004" s="1" t="inlineStr">
        <is>
          <t>Access Consideration(s): Wheelchair user (manual)(within [Person_12] dimensions), Visual impairment, Poor mobility</t>
        </is>
      </c>
    </row>
    <row r="1005" ht="15" customHeight="1">
      <c r="A1005" s="2" t="n"/>
    </row>
    <row r="1006" ht="15" customHeight="1">
      <c r="A1006" s="1" t="inlineStr">
        <is>
          <t>[Person_4]</t>
        </is>
      </c>
    </row>
    <row r="1007" ht="15" customHeight="1" thickBot="1">
      <c r="A1007" s="4" t="n"/>
    </row>
    <row r="1008" ht="15" customHeight="1" thickBot="1">
      <c r="A1008" s="3" t="inlineStr">
        <is>
          <t>Pax Leg Origin: [Person_2] (Lancs)</t>
        </is>
      </c>
      <c r="B1008" s="3" t="inlineStr">
        <is>
          <t>DEP Time: 15/08 14:35</t>
        </is>
      </c>
    </row>
    <row r="1009" ht="15" customHeight="1" thickBot="1">
      <c r="A1009" s="3" t="inlineStr">
        <is>
          <t>Pax Leg Destination: Blackpool South</t>
        </is>
      </c>
      <c r="B1009" s="3" t="inlineStr">
        <is>
          <t>ARR Time: 15/08 15:09</t>
        </is>
      </c>
    </row>
    <row r="1010" ht="15" customHeight="1" thickBot="1">
      <c r="A1010" s="3" t="inlineStr">
        <is>
          <t>Headcode at Destination: 2S68</t>
        </is>
      </c>
      <c r="B1010" s="3" t="inlineStr">
        <is>
          <t>[Person_3]: NT924800</t>
        </is>
      </c>
    </row>
    <row r="1011" ht="15" customHeight="1" thickBot="1">
      <c r="A1011" s="3" t="inlineStr">
        <is>
          <t>Coach:</t>
        </is>
      </c>
      <c r="B1011" s="3" t="inlineStr">
        <is>
          <t>Seat:</t>
        </is>
      </c>
    </row>
    <row r="1012" ht="15" customHeight="1" thickBot="1">
      <c r="A1012" s="3" t="inlineStr">
        <is>
          <t>Station Assistance: There will be three of us. My mum is in a wheelchair and I will be travelling with my disabled daughter who does not use a wheelchair with my sister. , Use of ramp, Help pushing wheelchair, Help with luggage, [Person_16] wheelchair space, [Person_16] companion seat, Assistance for Boarding</t>
        </is>
      </c>
      <c r="B1012" s="62" t="n"/>
    </row>
    <row r="1013" ht="15" customHeight="1" thickBot="1">
      <c r="A1013" s="3" t="inlineStr">
        <is>
          <t>On Train Assistance: There will be three of us. My mum is in a wheelchair and I will be travelling with my disabled daughter who does not use a wheelchair with my sister. - use of ramp required, Assistance by traincrew for disembarking, Use of ramp, Help pushing wheelchair, Help with luggage, [Person_16] wheelchair space, [Person_16] companion seat</t>
        </is>
      </c>
      <c r="B1013" s="62" t="n"/>
    </row>
    <row r="1014" ht="15" customHeight="1" thickBot="1">
      <c r="A1014" s="3" t="inlineStr">
        <is>
          <t>Meeting Point: train from MTH</t>
        </is>
      </c>
      <c r="B1014" s="62" t="n"/>
    </row>
    <row r="1015" ht="15" customHeight="1" thickBot="1">
      <c r="A1015" s="3" t="inlineStr">
        <is>
          <t xml:space="preserve">Contact Details: </t>
        </is>
      </c>
      <c r="B1015" s="62" t="n"/>
    </row>
    <row r="1016" ht="15" customHeight="1" thickBot="1">
      <c r="A1016" s="3" t="inlineStr">
        <is>
          <t>Booking Ref: PA-</t>
        </is>
      </c>
      <c r="B1016" s="3" t="inlineStr">
        <is>
          <t>Seat Reservation reference: YB972941</t>
        </is>
      </c>
    </row>
    <row r="1017" ht="15" customHeight="1" thickBot="1">
      <c r="A1017" s="3" t="inlineStr">
        <is>
          <t>Journey Origin: Motherwell</t>
        </is>
      </c>
      <c r="B1017" s="3" t="inlineStr">
        <is>
          <t>Journey Destination: Blackpool South</t>
        </is>
      </c>
    </row>
    <row r="1018" ht="15" customHeight="1"/>
    <row r="1019" ht="15" customHeight="1"/>
    <row r="1020" ht="15" customHeight="1">
      <c r="A1020" s="1" t="inlineStr">
        <is>
          <t>Passenger Name: PAX MM</t>
        </is>
      </c>
    </row>
    <row r="1021" ht="15" customHeight="1">
      <c r="A1021" s="1" t="inlineStr">
        <is>
          <t>Access Consideration(s): Other mobility aid user, Other mobility impairment, mobility</t>
        </is>
      </c>
    </row>
    <row r="1022" ht="15" customHeight="1">
      <c r="A1022" s="2" t="n"/>
    </row>
    <row r="1023" ht="15" customHeight="1">
      <c r="A1023" s="1" t="inlineStr">
        <is>
          <t>Arrive</t>
        </is>
      </c>
    </row>
    <row r="1024" ht="15" customHeight="1" thickBot="1">
      <c r="A1024" s="4" t="n"/>
    </row>
    <row r="1025" ht="15" customHeight="1" thickBot="1">
      <c r="A1025" s="3" t="inlineStr">
        <is>
          <t>Pax Leg Origin: [Person_18]</t>
        </is>
      </c>
      <c r="B1025" s="3" t="inlineStr">
        <is>
          <t>DEP Time: 15/08 12:10</t>
        </is>
      </c>
    </row>
    <row r="1026" ht="15" customHeight="1" thickBot="1">
      <c r="A1026" s="3" t="inlineStr">
        <is>
          <t>Pax Leg Destination: [Person_2] (Lancs)</t>
        </is>
      </c>
      <c r="B1026" s="3" t="inlineStr">
        <is>
          <t>ARR Time: 15/08 14:38</t>
        </is>
      </c>
    </row>
    <row r="1027" ht="15" customHeight="1" thickBot="1">
      <c r="A1027" s="3" t="inlineStr">
        <is>
          <t>Headcode at Destination: 1S62</t>
        </is>
      </c>
      <c r="B1027" s="3" t="inlineStr">
        <is>
          <t>[Person_3]: VT622900</t>
        </is>
      </c>
    </row>
    <row r="1028" ht="15" customHeight="1" thickBot="1">
      <c r="A1028" s="3" t="inlineStr">
        <is>
          <t>Coach:</t>
        </is>
      </c>
      <c r="B1028" s="3" t="inlineStr">
        <is>
          <t>Seat:</t>
        </is>
      </c>
    </row>
    <row r="1029" ht="15" customHeight="1" thickBot="1">
      <c r="A1029" s="3" t="inlineStr">
        <is>
          <t>Station Assistance: Please assist customer off the train with luggage , Help with luggage, Assistance for Alighting</t>
        </is>
      </c>
      <c r="B1029" s="62" t="n"/>
    </row>
    <row r="1030" ht="15" customHeight="1" thickBot="1">
      <c r="A1030" s="3" t="inlineStr">
        <is>
          <t>On Train Assistance:</t>
        </is>
      </c>
      <c r="B1030" s="62" t="n"/>
    </row>
    <row r="1031" ht="15" customHeight="1" thickBot="1">
      <c r="A1031" s="3" t="inlineStr">
        <is>
          <t>Meeting Point: at seat</t>
        </is>
      </c>
      <c r="B1031" s="62" t="n"/>
    </row>
    <row r="1032" ht="15" customHeight="1" thickBot="1">
      <c r="A1032" s="3" t="inlineStr">
        <is>
          <t>Contact Details: 0</t>
        </is>
      </c>
      <c r="B1032" s="62" t="n"/>
    </row>
    <row r="1033" ht="15" customHeight="1" thickBot="1">
      <c r="A1033" s="3" t="inlineStr">
        <is>
          <t>Booking Ref: PA-</t>
        </is>
      </c>
      <c r="B1033" s="3" t="inlineStr">
        <is>
          <t>Seat Reservation reference:</t>
        </is>
      </c>
    </row>
    <row r="1034" ht="15" customHeight="1" thickBot="1">
      <c r="A1034" s="3" t="inlineStr">
        <is>
          <t>Journey Origin: [Person_18]</t>
        </is>
      </c>
      <c r="B1034" s="3" t="inlineStr">
        <is>
          <t>Journey Destination: [Person_2] (Lancs)</t>
        </is>
      </c>
    </row>
    <row r="1035" ht="15" customHeight="1"/>
    <row r="1036" ht="15" customHeight="1"/>
    <row r="1037" ht="15" customHeight="1">
      <c r="A1037" s="1" t="inlineStr">
        <is>
          <t>Passenger Name: PAX NN</t>
        </is>
      </c>
    </row>
    <row r="1038" ht="15" customHeight="1">
      <c r="A1038" s="1" t="inlineStr">
        <is>
          <t>Access Consideration(s): Other mobility aid user, 1 x Walking Stick</t>
        </is>
      </c>
    </row>
    <row r="1039" ht="15" customHeight="1">
      <c r="A1039" s="2" t="n"/>
    </row>
    <row r="1040" ht="15" customHeight="1">
      <c r="A1040" s="1" t="inlineStr">
        <is>
          <t>Arrive</t>
        </is>
      </c>
    </row>
    <row r="1041" ht="15" customHeight="1" thickBot="1">
      <c r="A1041" s="4" t="n"/>
    </row>
    <row r="1042" ht="15" customHeight="1" thickBot="1">
      <c r="A1042" s="3" t="inlineStr">
        <is>
          <t>Pax Leg Origin: [Person_18]</t>
        </is>
      </c>
      <c r="B1042" s="3" t="inlineStr">
        <is>
          <t>DEP Time: 15/08 12:30</t>
        </is>
      </c>
    </row>
    <row r="1043" ht="15" customHeight="1" thickBot="1">
      <c r="A1043" s="3" t="inlineStr">
        <is>
          <t>Pax Leg Destination: [Person_2] (Lancs)</t>
        </is>
      </c>
      <c r="B1043" s="3" t="inlineStr">
        <is>
          <t>ARR Time: 15/08 14:38</t>
        </is>
      </c>
    </row>
    <row r="1044" ht="15" customHeight="1" thickBot="1">
      <c r="A1044" s="3" t="inlineStr">
        <is>
          <t>Headcode at Destination:</t>
        </is>
      </c>
      <c r="B1044" s="3" t="inlineStr">
        <is>
          <t>[Person_3]: VT612000</t>
        </is>
      </c>
    </row>
    <row r="1045" ht="15" customHeight="1" thickBot="1">
      <c r="A1045" s="3" t="inlineStr">
        <is>
          <t>Coach:</t>
        </is>
      </c>
      <c r="B1045" s="3" t="inlineStr">
        <is>
          <t>Seat:</t>
        </is>
      </c>
    </row>
    <row r="1046" ht="15" customHeight="1" thickBot="1">
      <c r="A1046" s="3" t="inlineStr">
        <is>
          <t>Station Assistance: Please assist passenger from their seat, off the train to the taxi rank, Help with luggage, Use of station buggy (if available), Assistance for Alighting</t>
        </is>
      </c>
      <c r="B1046" s="62" t="n"/>
    </row>
    <row r="1047" ht="15" customHeight="1" thickBot="1">
      <c r="A1047" s="3" t="inlineStr">
        <is>
          <t>On Train Assistance:</t>
        </is>
      </c>
      <c r="B1047" s="62" t="n"/>
    </row>
    <row r="1048" ht="15" customHeight="1" thickBot="1">
      <c r="A1048" s="3" t="inlineStr">
        <is>
          <t>Meeting Point: At Seat</t>
        </is>
      </c>
      <c r="B1048" s="62" t="n"/>
    </row>
    <row r="1049" ht="15" customHeight="1" thickBot="1">
      <c r="A1049" s="3" t="inlineStr">
        <is>
          <t>Contact Details:</t>
        </is>
      </c>
      <c r="B1049" s="62" t="n"/>
    </row>
    <row r="1050" ht="15" customHeight="1" thickBot="1">
      <c r="A1050" s="3" t="inlineStr">
        <is>
          <t>Booking Ref: PA-</t>
        </is>
      </c>
      <c r="B1050" s="3" t="inlineStr">
        <is>
          <t>Seat Reservation reference:</t>
        </is>
      </c>
    </row>
    <row r="1051" ht="15" customHeight="1" thickBot="1">
      <c r="A1051" s="3" t="inlineStr">
        <is>
          <t>Journey Origin: [Person_18]</t>
        </is>
      </c>
      <c r="B1051" s="3" t="inlineStr">
        <is>
          <t>Journey Destination: [Person_2] (Lancs)</t>
        </is>
      </c>
    </row>
    <row r="1052" ht="15" customHeight="1"/>
    <row r="1053" ht="15" customHeight="1"/>
    <row r="1054" ht="15" customHeight="1">
      <c r="A1054" s="1" t="inlineStr">
        <is>
          <t>Passenger Name: PAX OO</t>
        </is>
      </c>
    </row>
    <row r="1055" ht="15" customHeight="1">
      <c r="A1055" s="1" t="inlineStr">
        <is>
          <t>Access Consideration(s): Other mobility impairment</t>
        </is>
      </c>
    </row>
    <row r="1056" ht="15" customHeight="1">
      <c r="A1056" s="2" t="n"/>
    </row>
    <row r="1057" ht="15" customHeight="1">
      <c r="A1057" s="1" t="inlineStr">
        <is>
          <t>Arrive</t>
        </is>
      </c>
    </row>
    <row r="1058" ht="15" customHeight="1" thickBot="1">
      <c r="A1058" s="4" t="n"/>
    </row>
    <row r="1059" ht="15" customHeight="1" thickBot="1">
      <c r="A1059" s="3" t="inlineStr">
        <is>
          <t>Pax Leg Origin: [Person_18]</t>
        </is>
      </c>
      <c r="B1059" s="3" t="inlineStr">
        <is>
          <t>DEP Time: 15/08 12:30</t>
        </is>
      </c>
    </row>
    <row r="1060" ht="15" customHeight="1" thickBot="1">
      <c r="A1060" s="3" t="inlineStr">
        <is>
          <t>Pax Leg Destination: [Person_2] (Lancs)</t>
        </is>
      </c>
      <c r="B1060" s="3" t="inlineStr">
        <is>
          <t>ARR Time: 15/08 14:38</t>
        </is>
      </c>
    </row>
    <row r="1061" ht="15" customHeight="1" thickBot="1">
      <c r="A1061" s="3" t="inlineStr">
        <is>
          <t>Headcode at Destination:</t>
        </is>
      </c>
      <c r="B1061" s="3" t="inlineStr">
        <is>
          <t>[Person_3]: VT612000</t>
        </is>
      </c>
    </row>
    <row r="1062" ht="15" customHeight="1" thickBot="1">
      <c r="A1062" s="3" t="inlineStr">
        <is>
          <t>Coach:</t>
        </is>
      </c>
      <c r="B1062" s="3" t="inlineStr">
        <is>
          <t>Seat:</t>
        </is>
      </c>
    </row>
    <row r="1063" ht="15" customHeight="1" thickBot="1">
      <c r="A1063" s="3" t="inlineStr">
        <is>
          <t>Station Assistance:</t>
        </is>
      </c>
      <c r="B1063" s="62" t="n"/>
    </row>
    <row r="1064" ht="15" customHeight="1" thickBot="1">
      <c r="A1064" s="3" t="inlineStr">
        <is>
          <t>On Train Assistance:</t>
        </is>
      </c>
      <c r="B1064" s="62" t="n"/>
    </row>
    <row r="1065" ht="15" customHeight="1" thickBot="1">
      <c r="A1065" s="3" t="inlineStr">
        <is>
          <t>Meeting Point:</t>
        </is>
      </c>
      <c r="B1065" s="62" t="n"/>
    </row>
    <row r="1066" ht="15" customHeight="1" thickBot="1">
      <c r="A1066" s="3" t="inlineStr">
        <is>
          <t xml:space="preserve">Contact Details: </t>
        </is>
      </c>
      <c r="B1066" s="62" t="n"/>
    </row>
    <row r="1067" ht="15" customHeight="1" thickBot="1">
      <c r="A1067" s="3" t="inlineStr">
        <is>
          <t>Booking Ref: PA</t>
        </is>
      </c>
      <c r="B1067" s="3" t="inlineStr">
        <is>
          <t>Seat Reservation reference:</t>
        </is>
      </c>
    </row>
    <row r="1068" ht="15" customHeight="1" thickBot="1">
      <c r="A1068" s="3" t="inlineStr">
        <is>
          <t>Journey Origin: [Person_18]</t>
        </is>
      </c>
      <c r="B1068" s="3" t="inlineStr">
        <is>
          <t>Journey Destination: [Person_2] (Lancs)</t>
        </is>
      </c>
    </row>
    <row r="1069" ht="15" customHeight="1"/>
    <row r="1070" ht="15" customHeight="1"/>
    <row r="1071" ht="15" customHeight="1">
      <c r="A1071" s="1" t="inlineStr">
        <is>
          <t>Passenger Name: PAX KK</t>
        </is>
      </c>
    </row>
    <row r="1072" ht="15" customHeight="1">
      <c r="A1072" s="1" t="inlineStr">
        <is>
          <t>Access Consideration(s): 1 x ROLLATOR</t>
        </is>
      </c>
    </row>
    <row r="1073" ht="15" customHeight="1">
      <c r="A1073" s="2" t="n"/>
    </row>
    <row r="1074" ht="15" customHeight="1">
      <c r="A1074" s="1" t="inlineStr">
        <is>
          <t>[Person_4]</t>
        </is>
      </c>
    </row>
    <row r="1075" ht="15" customHeight="1" thickBot="1">
      <c r="A1075" s="4" t="n"/>
    </row>
    <row r="1076" ht="15" customHeight="1" thickBot="1">
      <c r="A1076" s="3" t="inlineStr">
        <is>
          <t>Pax Leg Origin: [Person_2] (Lancs)</t>
        </is>
      </c>
      <c r="B1076" s="3" t="inlineStr">
        <is>
          <t>DEP Time: 15/08 14:46</t>
        </is>
      </c>
    </row>
    <row r="1077" ht="15" customHeight="1" thickBot="1">
      <c r="A1077" s="3" t="inlineStr">
        <is>
          <t>Pax Leg Destination: Hebden Bridge</t>
        </is>
      </c>
      <c r="B1077" s="3" t="inlineStr">
        <is>
          <t>ARR Time: 15/08 15:41</t>
        </is>
      </c>
    </row>
    <row r="1078" ht="15" customHeight="1" thickBot="1">
      <c r="A1078" s="3" t="inlineStr">
        <is>
          <t>Headcode at Destination: 1B32</t>
        </is>
      </c>
      <c r="B1078" s="3" t="inlineStr">
        <is>
          <t>[Person_3]: NT212100</t>
        </is>
      </c>
    </row>
    <row r="1079" ht="15" customHeight="1" thickBot="1">
      <c r="A1079" s="3" t="inlineStr">
        <is>
          <t>Coach:</t>
        </is>
      </c>
      <c r="B1079" s="3" t="inlineStr">
        <is>
          <t>Seat:</t>
        </is>
      </c>
    </row>
    <row r="1080" ht="15" customHeight="1" thickBot="1">
      <c r="A1080" s="3" t="inlineStr">
        <is>
          <t>Station Assistance: Use of ramp, Help with luggage, Use of station wheelchair (if available), Assistance for Boarding</t>
        </is>
      </c>
      <c r="B1080" s="62" t="n"/>
    </row>
    <row r="1081" ht="15" customHeight="1" thickBot="1">
      <c r="A1081" s="3" t="inlineStr">
        <is>
          <t>On Train Assistance:</t>
        </is>
      </c>
      <c r="B1081" s="62" t="n"/>
    </row>
    <row r="1082" ht="15" customHeight="1" thickBot="1">
      <c r="A1082" s="3" t="inlineStr">
        <is>
          <t>Meeting Point:</t>
        </is>
      </c>
      <c r="B1082" s="62" t="n"/>
    </row>
    <row r="1083" ht="15" customHeight="1" thickBot="1">
      <c r="A1083" s="3" t="inlineStr">
        <is>
          <t xml:space="preserve">Contact Details: </t>
        </is>
      </c>
      <c r="B1083" s="62" t="n"/>
    </row>
    <row r="1084" ht="15" customHeight="1" thickBot="1">
      <c r="A1084" s="3" t="inlineStr">
        <is>
          <t>Booking Ref: PA-</t>
        </is>
      </c>
      <c r="B1084" s="3" t="inlineStr">
        <is>
          <t>Seat Reservation reference:</t>
        </is>
      </c>
    </row>
    <row r="1085" ht="15" customHeight="1" thickBot="1">
      <c r="A1085" s="3" t="inlineStr">
        <is>
          <t>Journey Origin: Dumfries</t>
        </is>
      </c>
      <c r="B1085" s="3" t="inlineStr">
        <is>
          <t>Journey Destination: Hebden Bridge</t>
        </is>
      </c>
    </row>
    <row r="1086" ht="15" customHeight="1"/>
    <row r="1087" ht="15" customHeight="1"/>
    <row r="1088" ht="15" customHeight="1">
      <c r="A1088" s="1" t="inlineStr">
        <is>
          <t>Passenger Name: PAX PP</t>
        </is>
      </c>
    </row>
    <row r="1089" ht="15" customHeight="1">
      <c r="A1089" s="1" t="inlineStr">
        <is>
          <t>Access Consideration(s): Other mobility impairment</t>
        </is>
      </c>
    </row>
    <row r="1090" ht="15" customHeight="1">
      <c r="A1090" s="2" t="n"/>
    </row>
    <row r="1091" ht="15" customHeight="1">
      <c r="A1091" s="1" t="inlineStr">
        <is>
          <t>Arrive</t>
        </is>
      </c>
    </row>
    <row r="1092" ht="15" customHeight="1" thickBot="1">
      <c r="A1092" s="4" t="n"/>
    </row>
    <row r="1093" ht="15" customHeight="1" thickBot="1">
      <c r="A1093" s="3" t="inlineStr">
        <is>
          <t>Pax Leg Origin: Birmingham New Street</t>
        </is>
      </c>
      <c r="B1093" s="3" t="inlineStr">
        <is>
          <t>DEP Time: 15/08 13:15</t>
        </is>
      </c>
    </row>
    <row r="1094" ht="15" customHeight="1" thickBot="1">
      <c r="A1094" s="3" t="inlineStr">
        <is>
          <t>Pax Leg Destination: [Person_2] (Lancs)</t>
        </is>
      </c>
      <c r="B1094" s="3" t="inlineStr">
        <is>
          <t>ARR Time: 15/08 14:51</t>
        </is>
      </c>
    </row>
    <row r="1095" ht="15" customHeight="1" thickBot="1">
      <c r="A1095" s="3" t="inlineStr">
        <is>
          <t>Headcode at Destination:</t>
        </is>
      </c>
      <c r="B1095" s="3" t="inlineStr">
        <is>
          <t>[Person_3]: VT310000</t>
        </is>
      </c>
    </row>
    <row r="1096" ht="15" customHeight="1" thickBot="1">
      <c r="A1096" s="3" t="inlineStr">
        <is>
          <t>Coach:</t>
        </is>
      </c>
      <c r="B1096" s="3" t="inlineStr">
        <is>
          <t>Seat:</t>
        </is>
      </c>
    </row>
    <row r="1097" ht="15" customHeight="1" thickBot="1">
      <c r="A1097" s="3" t="inlineStr">
        <is>
          <t>Station Assistance: Help with luggage, Assistance for Transferring trains, Assistance for Alighting</t>
        </is>
      </c>
      <c r="B1097" s="62" t="n"/>
    </row>
    <row r="1098" ht="15" customHeight="1" thickBot="1">
      <c r="A1098" s="3" t="inlineStr">
        <is>
          <t>On Train Assistance:</t>
        </is>
      </c>
      <c r="B1098" s="62" t="n"/>
    </row>
    <row r="1099" ht="15" customHeight="1" thickBot="1">
      <c r="A1099" s="3" t="inlineStr">
        <is>
          <t>Meeting Point: on train</t>
        </is>
      </c>
      <c r="B1099" s="62" t="n"/>
    </row>
    <row r="1100" ht="15" customHeight="1" thickBot="1">
      <c r="A1100" s="3" t="inlineStr">
        <is>
          <t xml:space="preserve">Contact Details: </t>
        </is>
      </c>
      <c r="B1100" s="62" t="n"/>
    </row>
    <row r="1101" ht="15" customHeight="1" thickBot="1">
      <c r="A1101" s="3" t="inlineStr">
        <is>
          <t>Booking Ref: PA-</t>
        </is>
      </c>
      <c r="B1101" s="3" t="inlineStr">
        <is>
          <t>Seat Reservation reference:</t>
        </is>
      </c>
    </row>
    <row r="1102" ht="15" customHeight="1" thickBot="1">
      <c r="A1102" s="3" t="inlineStr">
        <is>
          <t>Journey Origin: [Person_29]</t>
        </is>
      </c>
      <c r="B1102" s="3" t="inlineStr">
        <is>
          <t>Journey Destination: Kents Bank</t>
        </is>
      </c>
    </row>
    <row r="1103" ht="15" customHeight="1"/>
    <row r="1104" ht="15" customHeight="1"/>
    <row r="1105" ht="15" customHeight="1">
      <c r="A1105" s="1" t="inlineStr">
        <is>
          <t>Passenger Name: PAX QQ</t>
        </is>
      </c>
    </row>
    <row r="1106" ht="15" customHeight="1">
      <c r="A1106" s="1" t="inlineStr">
        <is>
          <t>Access Consideration(s): Customer has a stick, Other mobility aid user</t>
        </is>
      </c>
    </row>
    <row r="1107" ht="15" customHeight="1">
      <c r="A1107" s="2" t="n"/>
    </row>
    <row r="1108" ht="15" customHeight="1">
      <c r="A1108" s="1" t="inlineStr">
        <is>
          <t>Arrive</t>
        </is>
      </c>
    </row>
    <row r="1109" ht="15" customHeight="1" thickBot="1">
      <c r="A1109" s="4" t="n"/>
    </row>
    <row r="1110" ht="15" customHeight="1" thickBot="1">
      <c r="A1110" s="3" t="inlineStr">
        <is>
          <t>Pax Leg Origin: Birmingham New Street</t>
        </is>
      </c>
      <c r="B1110" s="3" t="inlineStr">
        <is>
          <t>DEP Time: 15/08 13:15</t>
        </is>
      </c>
    </row>
    <row r="1111" ht="15" customHeight="1" thickBot="1">
      <c r="A1111" s="3" t="inlineStr">
        <is>
          <t>Pax Leg Destination: [Person_2] (Lancs)</t>
        </is>
      </c>
      <c r="B1111" s="3" t="inlineStr">
        <is>
          <t>ARR Time: 15/08 14:51</t>
        </is>
      </c>
    </row>
    <row r="1112" ht="15" customHeight="1" thickBot="1">
      <c r="A1112" s="3" t="inlineStr">
        <is>
          <t>Headcode at Destination:</t>
        </is>
      </c>
      <c r="B1112" s="3" t="inlineStr">
        <is>
          <t>[Person_3]: VT310000</t>
        </is>
      </c>
    </row>
    <row r="1113" ht="15" customHeight="1" thickBot="1">
      <c r="A1113" s="3" t="inlineStr">
        <is>
          <t>Coach:</t>
        </is>
      </c>
      <c r="B1113" s="3" t="inlineStr">
        <is>
          <t>Seat:</t>
        </is>
      </c>
    </row>
    <row r="1114" ht="15" customHeight="1" thickBot="1">
      <c r="A1114" s="3" t="inlineStr">
        <is>
          <t>Station Assistance: Assistance for Alighting, Assistance for Transferring trains, Help with luggage, Departing at station by Train/metro/tube, Walking stick and luggage, will need help with this. Help with transferring trains and help in between stations</t>
        </is>
      </c>
      <c r="B1114" s="62" t="n"/>
    </row>
    <row r="1115" ht="15" customHeight="1" thickBot="1">
      <c r="A1115" s="3" t="inlineStr">
        <is>
          <t>On Train Assistance: Walking stick and luggage, will need help with this. Help with transferring trains and help in between stations [Person_14] reserved Coach E Seat 50</t>
        </is>
      </c>
      <c r="B1115" s="62" t="n"/>
    </row>
    <row r="1116" ht="15" customHeight="1" thickBot="1">
      <c r="A1116" s="3" t="inlineStr">
        <is>
          <t>Meeting Point: Platform</t>
        </is>
      </c>
      <c r="B1116" s="62" t="n"/>
    </row>
    <row r="1117" ht="15" customHeight="1" thickBot="1">
      <c r="A1117" s="3" t="inlineStr">
        <is>
          <t>Contact Details:</t>
        </is>
      </c>
      <c r="B1117" s="62" t="n"/>
    </row>
    <row r="1118" ht="15" customHeight="1" thickBot="1">
      <c r="A1118" s="3" t="inlineStr">
        <is>
          <t>Booking Ref: PA-</t>
        </is>
      </c>
      <c r="B1118" s="3" t="inlineStr">
        <is>
          <t>Seat Reservation reference:</t>
        </is>
      </c>
    </row>
    <row r="1119" ht="15" customHeight="1" thickBot="1">
      <c r="A1119" s="3" t="inlineStr">
        <is>
          <t>Journey Origin: Warwick Parkway</t>
        </is>
      </c>
      <c r="B1119" s="3" t="inlineStr">
        <is>
          <t>Journey Destination: Poulton-le-Fylde</t>
        </is>
      </c>
    </row>
    <row r="1120" ht="15" customHeight="1"/>
    <row r="1121" ht="15" customHeight="1"/>
    <row r="1122" ht="15" customHeight="1">
      <c r="A1122" s="1" t="inlineStr">
        <is>
          <t>Passenger Name: PAX RR</t>
        </is>
      </c>
    </row>
    <row r="1123" ht="15" customHeight="1">
      <c r="A1123" s="1" t="inlineStr">
        <is>
          <t>Access Consideration(s): Visual impairment, Wheelchair user (manual)(within [Person_12] dimensions)</t>
        </is>
      </c>
    </row>
    <row r="1124" ht="15" customHeight="1">
      <c r="A1124" s="2" t="n"/>
    </row>
    <row r="1125" ht="15" customHeight="1">
      <c r="A1125" s="1" t="inlineStr">
        <is>
          <t>Arrive</t>
        </is>
      </c>
    </row>
    <row r="1126" ht="15" customHeight="1" thickBot="1">
      <c r="A1126" s="4" t="n"/>
    </row>
    <row r="1127" ht="15" customHeight="1" thickBot="1">
      <c r="A1127" s="3" t="inlineStr">
        <is>
          <t>Pax Leg Origin: Glasgow Central</t>
        </is>
      </c>
      <c r="B1127" s="3" t="inlineStr">
        <is>
          <t>DEP Time: 15/08 12:40</t>
        </is>
      </c>
    </row>
    <row r="1128" ht="15" customHeight="1" thickBot="1">
      <c r="A1128" s="3" t="inlineStr">
        <is>
          <t>Pax Leg Destination: [Person_2] (Lancs)</t>
        </is>
      </c>
      <c r="B1128" s="3" t="inlineStr">
        <is>
          <t>ARR Time: 15/08 14:56</t>
        </is>
      </c>
    </row>
    <row r="1129" ht="15" customHeight="1" thickBot="1">
      <c r="A1129" s="3" t="inlineStr">
        <is>
          <t>Headcode at Destination:</t>
        </is>
      </c>
      <c r="B1129" s="3" t="inlineStr">
        <is>
          <t>[Person_3]: VT668000</t>
        </is>
      </c>
    </row>
    <row r="1130" ht="15" customHeight="1" thickBot="1">
      <c r="A1130" s="3" t="inlineStr">
        <is>
          <t>Coach:</t>
        </is>
      </c>
      <c r="B1130" s="3" t="inlineStr">
        <is>
          <t>Seat:</t>
        </is>
      </c>
    </row>
    <row r="1131" ht="15" customHeight="1" thickBot="1">
      <c r="A1131" s="3" t="inlineStr">
        <is>
          <t>Station Assistance: Departing at station by Train/metro/tube, Use of ramp, Assistance for Transferring trains, Assistance for Alighting</t>
        </is>
      </c>
      <c r="B1131" s="62" t="n"/>
    </row>
    <row r="1132" ht="15" customHeight="1" thickBot="1">
      <c r="A1132" s="3" t="inlineStr">
        <is>
          <t>On Train Assistance:</t>
        </is>
      </c>
      <c r="B1132" s="62" t="n"/>
    </row>
    <row r="1133" ht="15" customHeight="1" thickBot="1">
      <c r="A1133" s="3" t="inlineStr">
        <is>
          <t>Meeting Point: on platform</t>
        </is>
      </c>
      <c r="B1133" s="62" t="n"/>
    </row>
    <row r="1134" ht="15" customHeight="1" thickBot="1">
      <c r="A1134" s="3" t="inlineStr">
        <is>
          <t>Contact Details:</t>
        </is>
      </c>
      <c r="B1134" s="62" t="n"/>
    </row>
    <row r="1135" ht="15" customHeight="1" thickBot="1">
      <c r="A1135" s="3" t="inlineStr">
        <is>
          <t>Booking Ref: PA-</t>
        </is>
      </c>
      <c r="B1135" s="3" t="inlineStr">
        <is>
          <t>Seat Reservation reference:</t>
        </is>
      </c>
    </row>
    <row r="1136" ht="15" customHeight="1" thickBot="1">
      <c r="A1136" s="3" t="inlineStr">
        <is>
          <t>Journey Origin: Glasgow Central</t>
        </is>
      </c>
      <c r="B1136" s="3" t="inlineStr">
        <is>
          <t>Journey Destination: Blackpool South</t>
        </is>
      </c>
    </row>
    <row r="1137" ht="15" customHeight="1"/>
    <row r="1138" ht="15" customHeight="1"/>
    <row r="1139" ht="15" customHeight="1">
      <c r="A1139" s="1" t="inlineStr">
        <is>
          <t>Passenger Name: PAX RR</t>
        </is>
      </c>
    </row>
    <row r="1140" ht="15" customHeight="1">
      <c r="A1140" s="1" t="inlineStr">
        <is>
          <t>Access Consideration(s): Visual impairment, Wheelchair user (manual)(within [Person_12] dimensions)</t>
        </is>
      </c>
    </row>
    <row r="1141" ht="15" customHeight="1">
      <c r="A1141" s="2" t="n"/>
    </row>
    <row r="1142" ht="15" customHeight="1">
      <c r="A1142" s="1" t="inlineStr">
        <is>
          <t>Arrive</t>
        </is>
      </c>
    </row>
    <row r="1143" ht="15" customHeight="1" thickBot="1">
      <c r="A1143" s="4" t="n"/>
    </row>
    <row r="1144" ht="15" customHeight="1" thickBot="1">
      <c r="A1144" s="3" t="inlineStr">
        <is>
          <t>Pax Leg Origin: Glasgow Central</t>
        </is>
      </c>
      <c r="B1144" s="3" t="inlineStr">
        <is>
          <t>DEP Time: 15/08 12:40</t>
        </is>
      </c>
    </row>
    <row r="1145" ht="15" customHeight="1" thickBot="1">
      <c r="A1145" s="3" t="inlineStr">
        <is>
          <t>Pax Leg Destination: [Person_2] (Lancs)</t>
        </is>
      </c>
      <c r="B1145" s="3" t="inlineStr">
        <is>
          <t>ARR Time: 15/08 14:56</t>
        </is>
      </c>
    </row>
    <row r="1146" ht="15" customHeight="1" thickBot="1">
      <c r="A1146" s="3" t="inlineStr">
        <is>
          <t>Headcode at Destination:</t>
        </is>
      </c>
      <c r="B1146" s="3" t="inlineStr">
        <is>
          <t>[Person_3]: VT668000</t>
        </is>
      </c>
    </row>
    <row r="1147" ht="15" customHeight="1" thickBot="1">
      <c r="A1147" s="3" t="inlineStr">
        <is>
          <t>Coach:</t>
        </is>
      </c>
      <c r="B1147" s="3" t="inlineStr">
        <is>
          <t>Seat:</t>
        </is>
      </c>
    </row>
    <row r="1148" ht="15" customHeight="1" thickBot="1">
      <c r="A1148" s="3" t="inlineStr">
        <is>
          <t>Station Assistance: Departing at station by Train/metro/tube, Use of ramp, Assistance for Transferring trains, Assistance for Alighting</t>
        </is>
      </c>
      <c r="B1148" s="62" t="n"/>
    </row>
    <row r="1149" ht="15" customHeight="1" thickBot="1">
      <c r="A1149" s="3" t="inlineStr">
        <is>
          <t>On Train Assistance:</t>
        </is>
      </c>
      <c r="B1149" s="62" t="n"/>
    </row>
    <row r="1150" ht="15" customHeight="1" thickBot="1">
      <c r="A1150" s="3" t="inlineStr">
        <is>
          <t>Meeting Point: on platform</t>
        </is>
      </c>
      <c r="B1150" s="62" t="n"/>
    </row>
    <row r="1151" ht="15" customHeight="1" thickBot="1">
      <c r="A1151" s="3" t="inlineStr">
        <is>
          <t>Contact Details:</t>
        </is>
      </c>
      <c r="B1151" s="62" t="n"/>
    </row>
    <row r="1152" ht="15" customHeight="1" thickBot="1">
      <c r="A1152" s="3" t="inlineStr">
        <is>
          <t>Booking Ref: PA-</t>
        </is>
      </c>
      <c r="B1152" s="3" t="inlineStr">
        <is>
          <t>Seat Reservation reference:</t>
        </is>
      </c>
    </row>
    <row r="1153" ht="15" customHeight="1" thickBot="1">
      <c r="A1153" s="3" t="inlineStr">
        <is>
          <t>Journey Origin: Glasgow Central</t>
        </is>
      </c>
      <c r="B1153" s="3" t="inlineStr">
        <is>
          <t>Journey Destination: Blackpool South</t>
        </is>
      </c>
    </row>
    <row r="1154" ht="15" customHeight="1"/>
    <row r="1155" ht="15" customHeight="1"/>
    <row r="1156" ht="15" customHeight="1">
      <c r="A1156" s="1" t="inlineStr">
        <is>
          <t>Passenger Name: PAX SS</t>
        </is>
      </c>
    </row>
    <row r="1157" ht="15" customHeight="1">
      <c r="A1157" s="1" t="inlineStr">
        <is>
          <t>Access Consideration(s): Other mobility impairment</t>
        </is>
      </c>
    </row>
    <row r="1158" ht="15" customHeight="1">
      <c r="A1158" s="2" t="n"/>
    </row>
    <row r="1159" ht="15" customHeight="1">
      <c r="A1159" s="1" t="inlineStr">
        <is>
          <t>[Person_4]</t>
        </is>
      </c>
    </row>
    <row r="1160" ht="15" customHeight="1" thickBot="1">
      <c r="A1160" s="4" t="n"/>
    </row>
    <row r="1161" ht="15" customHeight="1" thickBot="1">
      <c r="A1161" s="3" t="inlineStr">
        <is>
          <t>Pax Leg Origin: [Person_2] (Lancs)</t>
        </is>
      </c>
      <c r="B1161" s="3" t="inlineStr">
        <is>
          <t>DEP Time: 15/08 15:03</t>
        </is>
      </c>
    </row>
    <row r="1162" ht="15" customHeight="1" thickBot="1">
      <c r="A1162" s="3" t="inlineStr">
        <is>
          <t>Pax Leg Destination: Haymarket</t>
        </is>
      </c>
      <c r="B1162" s="3" t="inlineStr">
        <is>
          <t>ARR Time: 15/08 17:33</t>
        </is>
      </c>
    </row>
    <row r="1163" ht="15" customHeight="1" thickBot="1">
      <c r="A1163" s="3" t="inlineStr">
        <is>
          <t>Headcode at Destination: 1S66</t>
        </is>
      </c>
      <c r="B1163" s="3" t="inlineStr">
        <is>
          <t>[Person_3]: TP803600</t>
        </is>
      </c>
    </row>
    <row r="1164" ht="15" customHeight="1" thickBot="1">
      <c r="A1164" s="3" t="inlineStr">
        <is>
          <t>Coach:</t>
        </is>
      </c>
      <c r="B1164" s="3" t="inlineStr">
        <is>
          <t>Seat:</t>
        </is>
      </c>
    </row>
    <row r="1165" ht="15" customHeight="1" thickBot="1">
      <c r="A1165" s="3" t="inlineStr">
        <is>
          <t>Station Assistance: B47, Assistance for Boarding</t>
        </is>
      </c>
      <c r="B1165" s="62" t="n"/>
    </row>
    <row r="1166" ht="15" customHeight="1" thickBot="1">
      <c r="A1166" s="3" t="inlineStr">
        <is>
          <t>On Train Assistance:</t>
        </is>
      </c>
      <c r="B1166" s="62" t="n"/>
    </row>
    <row r="1167" ht="15" customHeight="1" thickBot="1">
      <c r="A1167" s="3" t="inlineStr">
        <is>
          <t>Meeting Point: at the Information Kiosk</t>
        </is>
      </c>
      <c r="B1167" s="62" t="n"/>
    </row>
    <row r="1168" ht="15" customHeight="1" thickBot="1">
      <c r="A1168" s="3" t="inlineStr">
        <is>
          <t xml:space="preserve">Contact Details: </t>
        </is>
      </c>
      <c r="B1168" s="62" t="n"/>
    </row>
    <row r="1169" ht="15" customHeight="1" thickBot="1">
      <c r="A1169" s="3" t="inlineStr">
        <is>
          <t>Booking Ref: PA-</t>
        </is>
      </c>
      <c r="B1169" s="3" t="inlineStr">
        <is>
          <t>Seat Reservation reference:</t>
        </is>
      </c>
    </row>
    <row r="1170" ht="15" customHeight="1" thickBot="1">
      <c r="A1170" s="3" t="inlineStr">
        <is>
          <t>Journey Origin: [Person_2] (Lancs)</t>
        </is>
      </c>
      <c r="B1170" s="3" t="inlineStr">
        <is>
          <t>Journey Destination: Inverness</t>
        </is>
      </c>
    </row>
    <row r="1171" ht="15" customHeight="1"/>
    <row r="1172" ht="15" customHeight="1"/>
    <row r="1173" ht="15" customHeight="1">
      <c r="A1173" s="1" t="inlineStr">
        <is>
          <t>Passenger Name: PAX QQ</t>
        </is>
      </c>
    </row>
    <row r="1174" ht="15" customHeight="1">
      <c r="A1174" s="1" t="inlineStr">
        <is>
          <t>Access Consideration(s): Customer has a stick, Other mobility aid user</t>
        </is>
      </c>
    </row>
    <row r="1175" ht="15" customHeight="1">
      <c r="A1175" s="2" t="n"/>
    </row>
    <row r="1176" ht="15" customHeight="1">
      <c r="A1176" s="1" t="inlineStr">
        <is>
          <t>[Person_4]</t>
        </is>
      </c>
    </row>
    <row r="1177" ht="15" customHeight="1" thickBot="1">
      <c r="A1177" s="4" t="n"/>
    </row>
    <row r="1178" ht="15" customHeight="1" thickBot="1">
      <c r="A1178" s="3" t="inlineStr">
        <is>
          <t>Pax Leg Origin: [Person_2] (Lancs)</t>
        </is>
      </c>
      <c r="B1178" s="3" t="inlineStr">
        <is>
          <t>DEP Time: 15/08 15:24</t>
        </is>
      </c>
    </row>
    <row r="1179" ht="15" customHeight="1" thickBot="1">
      <c r="A1179" s="3" t="inlineStr">
        <is>
          <t>Pax Leg Destination: Poulton-le-Fylde</t>
        </is>
      </c>
      <c r="B1179" s="3" t="inlineStr">
        <is>
          <t>ARR Time: 15/08 15:39</t>
        </is>
      </c>
    </row>
    <row r="1180" ht="15" customHeight="1" thickBot="1">
      <c r="A1180" s="3" t="inlineStr">
        <is>
          <t>Headcode at Destination: 2N68</t>
        </is>
      </c>
      <c r="B1180" s="3" t="inlineStr">
        <is>
          <t>[Person_3]: NT931400</t>
        </is>
      </c>
    </row>
    <row r="1181" ht="15" customHeight="1" thickBot="1">
      <c r="A1181" s="3" t="inlineStr">
        <is>
          <t>Coach:</t>
        </is>
      </c>
      <c r="B1181" s="3" t="inlineStr">
        <is>
          <t>Seat:</t>
        </is>
      </c>
    </row>
    <row r="1182" ht="15" customHeight="1" thickBot="1">
      <c r="A1182" s="3" t="inlineStr">
        <is>
          <t>Station Assistance: Walking stick and luggage, will need help with this. Help with transferring trains and help in between stations , [Person_6] at station by Train/metro/tube, Help with luggage, Assistance for Boarding</t>
        </is>
      </c>
      <c r="B1182" s="62" t="n"/>
    </row>
    <row r="1183" ht="15" customHeight="1" thickBot="1">
      <c r="A1183" s="3" t="inlineStr">
        <is>
          <t>On Train Assistance: Walking stick and luggage, will need help with this. Help with transferring trains and help in between stations</t>
        </is>
      </c>
      <c r="B1183" s="62" t="n"/>
    </row>
    <row r="1184" ht="15" customHeight="1" thickBot="1">
      <c r="A1184" s="3" t="inlineStr">
        <is>
          <t>Meeting Point: Platform</t>
        </is>
      </c>
      <c r="B1184" s="62" t="n"/>
    </row>
    <row r="1185" ht="15" customHeight="1" thickBot="1">
      <c r="A1185" s="3" t="inlineStr">
        <is>
          <t>Contact Details:</t>
        </is>
      </c>
      <c r="B1185" s="62" t="n"/>
    </row>
    <row r="1186" ht="15" customHeight="1" thickBot="1">
      <c r="A1186" s="3" t="inlineStr">
        <is>
          <t>Booking Ref: PA-</t>
        </is>
      </c>
      <c r="B1186" s="3" t="inlineStr">
        <is>
          <t>Seat Reservation reference:</t>
        </is>
      </c>
    </row>
    <row r="1187" ht="15" customHeight="1" thickBot="1">
      <c r="A1187" s="3" t="inlineStr">
        <is>
          <t>Journey Origin: Warwick Parkway</t>
        </is>
      </c>
      <c r="B1187" s="3" t="inlineStr">
        <is>
          <t>Journey Destination: Poulton-le-Fylde</t>
        </is>
      </c>
    </row>
    <row r="1188" ht="15" customHeight="1"/>
    <row r="1189" ht="15" customHeight="1"/>
    <row r="1190" ht="15" customHeight="1">
      <c r="A1190" s="1" t="inlineStr">
        <is>
          <t>Passenger Name: PAX PP</t>
        </is>
      </c>
    </row>
    <row r="1191" ht="15" customHeight="1">
      <c r="A1191" s="1" t="inlineStr">
        <is>
          <t>Access Consideration(s): Other mobility impairment</t>
        </is>
      </c>
    </row>
    <row r="1192" ht="15" customHeight="1">
      <c r="A1192" s="2" t="n"/>
    </row>
    <row r="1193" ht="15" customHeight="1">
      <c r="A1193" s="1" t="inlineStr">
        <is>
          <t>[Person_4]</t>
        </is>
      </c>
    </row>
    <row r="1194" ht="15" customHeight="1" thickBot="1">
      <c r="A1194" s="4" t="n"/>
    </row>
    <row r="1195" ht="15" customHeight="1" thickBot="1">
      <c r="A1195" s="3" t="inlineStr">
        <is>
          <t>Pax Leg Origin: [Person_2] (Lancs)</t>
        </is>
      </c>
      <c r="B1195" s="3" t="inlineStr">
        <is>
          <t>DEP Time: 15/08 15:32</t>
        </is>
      </c>
    </row>
    <row r="1196" ht="15" customHeight="1" thickBot="1">
      <c r="A1196" s="3" t="inlineStr">
        <is>
          <t>Pax Leg Destination: Kents Bank</t>
        </is>
      </c>
      <c r="B1196" s="3" t="inlineStr">
        <is>
          <t>ARR Time: 15/08 16:42</t>
        </is>
      </c>
    </row>
    <row r="1197" ht="15" customHeight="1" thickBot="1">
      <c r="A1197" s="3" t="inlineStr">
        <is>
          <t>Headcode at Destination: 2C37</t>
        </is>
      </c>
      <c r="B1197" s="3" t="inlineStr">
        <is>
          <t>[Person_3]: NT903800</t>
        </is>
      </c>
    </row>
    <row r="1198" ht="15" customHeight="1" thickBot="1">
      <c r="A1198" s="3" t="inlineStr">
        <is>
          <t>Coach:</t>
        </is>
      </c>
      <c r="B1198" s="3" t="inlineStr">
        <is>
          <t>Seat:</t>
        </is>
      </c>
    </row>
    <row r="1199" ht="15" customHeight="1" thickBot="1">
      <c r="A1199" s="3" t="inlineStr">
        <is>
          <t>Station Assistance: please assist to seat, Help with luggage, Assistance for Transferring trains, Assistance for Boarding</t>
        </is>
      </c>
      <c r="B1199" s="62" t="n"/>
    </row>
    <row r="1200" ht="15" customHeight="1" thickBot="1">
      <c r="A1200" s="3" t="inlineStr">
        <is>
          <t>On Train Assistance: Assistance by traincrew for disembarking</t>
        </is>
      </c>
      <c r="B1200" s="62" t="n"/>
    </row>
    <row r="1201" ht="15" customHeight="1" thickBot="1">
      <c r="A1201" s="3" t="inlineStr">
        <is>
          <t>Meeting Point: on previous service</t>
        </is>
      </c>
      <c r="B1201" s="62" t="n"/>
    </row>
    <row r="1202" ht="15" customHeight="1" thickBot="1">
      <c r="A1202" s="3" t="inlineStr">
        <is>
          <t xml:space="preserve">Contact Details: </t>
        </is>
      </c>
      <c r="B1202" s="62" t="n"/>
    </row>
    <row r="1203" ht="15" customHeight="1" thickBot="1">
      <c r="A1203" s="3" t="inlineStr">
        <is>
          <t>Booking Ref: PA-</t>
        </is>
      </c>
      <c r="B1203" s="3" t="inlineStr">
        <is>
          <t>Seat Reservation reference:</t>
        </is>
      </c>
    </row>
    <row r="1204" ht="15" customHeight="1" thickBot="1">
      <c r="A1204" s="3" t="inlineStr">
        <is>
          <t>Journey Origin: [Person_29]</t>
        </is>
      </c>
      <c r="B1204" s="3" t="inlineStr">
        <is>
          <t>Journey Destination: Kents Bank</t>
        </is>
      </c>
    </row>
    <row r="1205" ht="15" customHeight="1"/>
    <row r="1206" ht="15" customHeight="1"/>
    <row r="1207" ht="15" customHeight="1">
      <c r="A1207" s="1" t="inlineStr">
        <is>
          <t>Passenger Name: PAX RR</t>
        </is>
      </c>
    </row>
    <row r="1208" ht="15" customHeight="1">
      <c r="A1208" s="1" t="inlineStr">
        <is>
          <t>Access Consideration(s): Visual impairment, Wheelchair user (manual)(within [Person_12] dimensions)</t>
        </is>
      </c>
    </row>
    <row r="1209" ht="15" customHeight="1">
      <c r="A1209" s="2" t="n"/>
    </row>
    <row r="1210" ht="15" customHeight="1">
      <c r="A1210" s="1" t="inlineStr">
        <is>
          <t>[Person_4]</t>
        </is>
      </c>
    </row>
    <row r="1211" ht="15" customHeight="1" thickBot="1">
      <c r="A1211" s="4" t="n"/>
    </row>
    <row r="1212" ht="15" customHeight="1" thickBot="1">
      <c r="A1212" s="3" t="inlineStr">
        <is>
          <t>Pax Leg Origin: [Person_2] (Lancs)</t>
        </is>
      </c>
      <c r="B1212" s="3" t="inlineStr">
        <is>
          <t>DEP Time: 15/08 15:35</t>
        </is>
      </c>
    </row>
    <row r="1213" ht="15" customHeight="1" thickBot="1">
      <c r="A1213" s="3" t="inlineStr">
        <is>
          <t>Pax Leg Destination: Blackpool South</t>
        </is>
      </c>
      <c r="B1213" s="3" t="inlineStr">
        <is>
          <t>ARR Time: 15/08 16:09</t>
        </is>
      </c>
    </row>
    <row r="1214" ht="15" customHeight="1" thickBot="1">
      <c r="A1214" s="3" t="inlineStr">
        <is>
          <t>Headcode at Destination: 2S69</t>
        </is>
      </c>
      <c r="B1214" s="3" t="inlineStr">
        <is>
          <t>[Person_3]: NT925000</t>
        </is>
      </c>
    </row>
    <row r="1215" ht="15" customHeight="1" thickBot="1">
      <c r="A1215" s="3" t="inlineStr">
        <is>
          <t>Coach:</t>
        </is>
      </c>
      <c r="B1215" s="3" t="inlineStr">
        <is>
          <t>Seat:</t>
        </is>
      </c>
    </row>
    <row r="1216" ht="15" customHeight="1" thickBot="1">
      <c r="A1216" s="3" t="inlineStr">
        <is>
          <t>Station Assistance: Use of ramp, Assistance for Boarding</t>
        </is>
      </c>
      <c r="B1216" s="62" t="n"/>
    </row>
    <row r="1217" ht="15" customHeight="1" thickBot="1">
      <c r="A1217" s="3" t="inlineStr">
        <is>
          <t>On Train Assistance: Assistance by traincrew for disembarking</t>
        </is>
      </c>
      <c r="B1217" s="62" t="n"/>
    </row>
    <row r="1218" ht="15" customHeight="1" thickBot="1">
      <c r="A1218" s="3" t="inlineStr">
        <is>
          <t>Meeting Point:</t>
        </is>
      </c>
      <c r="B1218" s="62" t="n"/>
    </row>
    <row r="1219" ht="15" customHeight="1" thickBot="1">
      <c r="A1219" s="3" t="inlineStr">
        <is>
          <t xml:space="preserve">Contact Details: </t>
        </is>
      </c>
      <c r="B1219" s="62" t="n"/>
    </row>
    <row r="1220" ht="15" customHeight="1" thickBot="1">
      <c r="A1220" s="3" t="inlineStr">
        <is>
          <t>Booking Ref: PA-</t>
        </is>
      </c>
      <c r="B1220" s="3" t="inlineStr">
        <is>
          <t>Seat Reservation reference:</t>
        </is>
      </c>
    </row>
    <row r="1221" ht="15" customHeight="1" thickBot="1">
      <c r="A1221" s="3" t="inlineStr">
        <is>
          <t>Journey Origin: Glasgow Central</t>
        </is>
      </c>
      <c r="B1221" s="3" t="inlineStr">
        <is>
          <t>Journey Destination: Blackpool South</t>
        </is>
      </c>
    </row>
    <row r="1222" ht="15" customHeight="1"/>
    <row r="1223" ht="15" customHeight="1"/>
    <row r="1224" ht="15" customHeight="1">
      <c r="A1224" s="1" t="inlineStr">
        <is>
          <t>Passenger Name: PAX RR</t>
        </is>
      </c>
    </row>
    <row r="1225" ht="15" customHeight="1">
      <c r="A1225" s="1" t="inlineStr">
        <is>
          <t>Access Consideration(s): Visual impairment, Wheelchair user (manual)(within [Person_12] dimensions)</t>
        </is>
      </c>
    </row>
    <row r="1226" ht="15" customHeight="1">
      <c r="A1226" s="2" t="n"/>
    </row>
    <row r="1227" ht="15" customHeight="1">
      <c r="A1227" s="1" t="inlineStr">
        <is>
          <t>[Person_4]</t>
        </is>
      </c>
    </row>
    <row r="1228" ht="15" customHeight="1" thickBot="1">
      <c r="A1228" s="4" t="n"/>
    </row>
    <row r="1229" ht="15" customHeight="1" thickBot="1">
      <c r="A1229" s="3" t="inlineStr">
        <is>
          <t>Pax Leg Origin: [Person_2] (Lancs)</t>
        </is>
      </c>
      <c r="B1229" s="3" t="inlineStr">
        <is>
          <t>DEP Time: 15/08 15:35</t>
        </is>
      </c>
    </row>
    <row r="1230" ht="15" customHeight="1" thickBot="1">
      <c r="A1230" s="3" t="inlineStr">
        <is>
          <t>Pax Leg Destination: Blackpool South</t>
        </is>
      </c>
      <c r="B1230" s="3" t="inlineStr">
        <is>
          <t>ARR Time: 15/08 16:09</t>
        </is>
      </c>
    </row>
    <row r="1231" ht="15" customHeight="1" thickBot="1">
      <c r="A1231" s="3" t="inlineStr">
        <is>
          <t>Headcode at Destination: 2S69</t>
        </is>
      </c>
      <c r="B1231" s="3" t="inlineStr">
        <is>
          <t>[Person_3]: NT925000</t>
        </is>
      </c>
    </row>
    <row r="1232" ht="15" customHeight="1" thickBot="1">
      <c r="A1232" s="3" t="inlineStr">
        <is>
          <t>Coach:</t>
        </is>
      </c>
      <c r="B1232" s="3" t="inlineStr">
        <is>
          <t>Seat:</t>
        </is>
      </c>
    </row>
    <row r="1233" ht="15" customHeight="1" thickBot="1">
      <c r="A1233" s="3" t="inlineStr">
        <is>
          <t>Station Assistance: Use of ramp, Assistance for Boarding</t>
        </is>
      </c>
      <c r="B1233" s="62" t="n"/>
    </row>
    <row r="1234" ht="15" customHeight="1" thickBot="1">
      <c r="A1234" s="3" t="inlineStr">
        <is>
          <t>On Train Assistance: Assistance by traincrew for disembarking</t>
        </is>
      </c>
      <c r="B1234" s="62" t="n"/>
    </row>
    <row r="1235" ht="15" customHeight="1" thickBot="1">
      <c r="A1235" s="3" t="inlineStr">
        <is>
          <t>Meeting Point:</t>
        </is>
      </c>
      <c r="B1235" s="62" t="n"/>
    </row>
    <row r="1236" ht="15" customHeight="1" thickBot="1">
      <c r="A1236" s="3" t="inlineStr">
        <is>
          <t xml:space="preserve">Contact Details: </t>
        </is>
      </c>
      <c r="B1236" s="62" t="n"/>
    </row>
    <row r="1237" ht="15" customHeight="1" thickBot="1">
      <c r="A1237" s="3" t="inlineStr">
        <is>
          <t>Booking Ref: PA-H</t>
        </is>
      </c>
      <c r="B1237" s="3" t="inlineStr">
        <is>
          <t>Seat Reservation reference:</t>
        </is>
      </c>
    </row>
    <row r="1238" ht="15" customHeight="1" thickBot="1">
      <c r="A1238" s="3" t="inlineStr">
        <is>
          <t>Journey Origin: Glasgow Central</t>
        </is>
      </c>
      <c r="B1238" s="3" t="inlineStr">
        <is>
          <t>Journey Destination: Blackpool South</t>
        </is>
      </c>
    </row>
    <row r="1239" ht="15" customHeight="1"/>
    <row r="1240" ht="15" customHeight="1"/>
    <row r="1241" ht="15" customHeight="1">
      <c r="A1241" s="1" t="inlineStr">
        <is>
          <t>Passenger Name: PAX TT</t>
        </is>
      </c>
    </row>
    <row r="1242" ht="15" customHeight="1">
      <c r="A1242" s="1" t="inlineStr">
        <is>
          <t>Access Consideration(s): Walks with stick luggage, Other mobility impairment</t>
        </is>
      </c>
    </row>
    <row r="1243" ht="15" customHeight="1">
      <c r="A1243" s="2" t="n"/>
    </row>
    <row r="1244" ht="15" customHeight="1">
      <c r="A1244" s="1" t="inlineStr">
        <is>
          <t>Arrive</t>
        </is>
      </c>
    </row>
    <row r="1245" ht="15" customHeight="1" thickBot="1">
      <c r="A1245" s="4" t="n"/>
    </row>
    <row r="1246" ht="15" customHeight="1" thickBot="1">
      <c r="A1246" s="3" t="inlineStr">
        <is>
          <t>Pax Leg Origin: Motherwell</t>
        </is>
      </c>
      <c r="B1246" s="3" t="inlineStr">
        <is>
          <t>DEP Time: 15/08 13:25</t>
        </is>
      </c>
    </row>
    <row r="1247" ht="15" customHeight="1" thickBot="1">
      <c r="A1247" s="3" t="inlineStr">
        <is>
          <t>Pax Leg Destination: [Person_2] (Lancs)</t>
        </is>
      </c>
      <c r="B1247" s="3" t="inlineStr">
        <is>
          <t>ARR Time: 15/08 15:46</t>
        </is>
      </c>
    </row>
    <row r="1248" ht="15" customHeight="1" thickBot="1">
      <c r="A1248" s="3" t="inlineStr">
        <is>
          <t>Headcode at Destination: 1M98</t>
        </is>
      </c>
      <c r="B1248" s="3" t="inlineStr">
        <is>
          <t>[Person_3]: TP803300</t>
        </is>
      </c>
    </row>
    <row r="1249" ht="15" customHeight="1" thickBot="1">
      <c r="A1249" s="3" t="inlineStr">
        <is>
          <t>Coach:</t>
        </is>
      </c>
      <c r="B1249" s="3" t="inlineStr">
        <is>
          <t>Seat:</t>
        </is>
      </c>
    </row>
    <row r="1250" ht="15" customHeight="1" thickBot="1">
      <c r="A1250" s="3" t="inlineStr">
        <is>
          <t>Station Assistance: assist off train E19, Help with luggage, Assistance for Alighting, Assistance for Transferring trains</t>
        </is>
      </c>
      <c r="B1250" s="62" t="n"/>
    </row>
    <row r="1251" ht="15" customHeight="1" thickBot="1">
      <c r="A1251" s="3" t="inlineStr">
        <is>
          <t>On Train Assistance:</t>
        </is>
      </c>
      <c r="B1251" s="62" t="n"/>
    </row>
    <row r="1252" ht="15" customHeight="1" thickBot="1">
      <c r="A1252" s="3" t="inlineStr">
        <is>
          <t>Meeting Point:</t>
        </is>
      </c>
      <c r="B1252" s="62" t="n"/>
    </row>
    <row r="1253" ht="15" customHeight="1" thickBot="1">
      <c r="A1253" s="3" t="inlineStr">
        <is>
          <t xml:space="preserve">Contact Details: </t>
        </is>
      </c>
      <c r="B1253" s="62" t="n"/>
    </row>
    <row r="1254" ht="15" customHeight="1" thickBot="1">
      <c r="A1254" s="3" t="inlineStr">
        <is>
          <t>Booking Ref: PA-</t>
        </is>
      </c>
      <c r="B1254" s="3" t="inlineStr">
        <is>
          <t>Seat Reservation reference:</t>
        </is>
      </c>
    </row>
    <row r="1255" ht="15" customHeight="1" thickBot="1">
      <c r="A1255" s="3" t="inlineStr">
        <is>
          <t>Journey Origin: Motherwell</t>
        </is>
      </c>
      <c r="B1255" s="3" t="inlineStr">
        <is>
          <t>Journey Destination: Blackpool North</t>
        </is>
      </c>
    </row>
    <row r="1256" ht="15" customHeight="1"/>
    <row r="1257" ht="15" customHeight="1"/>
    <row r="1258" ht="15" customHeight="1">
      <c r="A1258" s="1" t="inlineStr">
        <is>
          <t>Passenger Name: PAX UU</t>
        </is>
      </c>
    </row>
    <row r="1259" ht="15" customHeight="1">
      <c r="A1259" s="1" t="inlineStr">
        <is>
          <t>Access Consideration(s): Visual impairment, Mental health condition, Learning difficulties, Other mobility impairment</t>
        </is>
      </c>
    </row>
    <row r="1260" ht="15" customHeight="1">
      <c r="A1260" s="2" t="n"/>
    </row>
    <row r="1261" ht="15" customHeight="1">
      <c r="A1261" s="1" t="inlineStr">
        <is>
          <t>Arrive</t>
        </is>
      </c>
    </row>
    <row r="1262" ht="15" customHeight="1" thickBot="1">
      <c r="A1262" s="4" t="n"/>
    </row>
    <row r="1263" ht="15" customHeight="1" thickBot="1">
      <c r="A1263" s="3" t="inlineStr">
        <is>
          <t>Pax Leg Origin: Birmingham New Street</t>
        </is>
      </c>
      <c r="B1263" s="3" t="inlineStr">
        <is>
          <t>DEP Time: 15/08 14:15</t>
        </is>
      </c>
    </row>
    <row r="1264" ht="15" customHeight="1" thickBot="1">
      <c r="A1264" s="3" t="inlineStr">
        <is>
          <t>Pax Leg Destination: [Person_2] (Lancs)</t>
        </is>
      </c>
      <c r="B1264" s="3" t="inlineStr">
        <is>
          <t>ARR Time: 15/08 15:50</t>
        </is>
      </c>
    </row>
    <row r="1265" ht="15" customHeight="1" thickBot="1">
      <c r="A1265" s="3" t="inlineStr">
        <is>
          <t>Headcode at Destination:</t>
        </is>
      </c>
      <c r="B1265" s="3" t="inlineStr">
        <is>
          <t>[Person_3]: VT312000</t>
        </is>
      </c>
    </row>
    <row r="1266" ht="15" customHeight="1" thickBot="1">
      <c r="A1266" s="3" t="inlineStr">
        <is>
          <t>Coach:</t>
        </is>
      </c>
      <c r="B1266" s="3" t="inlineStr">
        <is>
          <t>Seat:</t>
        </is>
      </c>
    </row>
    <row r="1267" ht="15" customHeight="1" thickBot="1">
      <c r="A1267" s="3" t="inlineStr">
        <is>
          <t>Station Assistance: Please assist passenger from their seat to alight the train and board the connecting train, Help with luggage, Help pushing wheelchair, Use of station wheelchair (if available), Use of station buggy (if available), Assistance for Transferring trains, Assistance for Alighting</t>
        </is>
      </c>
      <c r="B1267" s="62" t="n"/>
    </row>
    <row r="1268" ht="15" customHeight="1" thickBot="1">
      <c r="A1268" s="3" t="inlineStr">
        <is>
          <t>On Train Assistance:</t>
        </is>
      </c>
      <c r="B1268" s="62" t="n"/>
    </row>
    <row r="1269" ht="15" customHeight="1" thickBot="1">
      <c r="A1269" s="3" t="inlineStr">
        <is>
          <t>Meeting Point: on train at seat</t>
        </is>
      </c>
      <c r="B1269" s="62" t="n"/>
    </row>
    <row r="1270" ht="15" customHeight="1" thickBot="1">
      <c r="A1270" s="3" t="inlineStr">
        <is>
          <t xml:space="preserve">Contact Details: </t>
        </is>
      </c>
      <c r="B1270" s="62" t="n"/>
    </row>
    <row r="1271" ht="15" customHeight="1" thickBot="1">
      <c r="A1271" s="3" t="inlineStr">
        <is>
          <t>Booking Ref: PA-</t>
        </is>
      </c>
      <c r="B1271" s="3" t="inlineStr">
        <is>
          <t>Seat Reservation reference:</t>
        </is>
      </c>
    </row>
    <row r="1272" ht="15" customHeight="1" thickBot="1">
      <c r="A1272" s="3" t="inlineStr">
        <is>
          <t>Journey Origin: Lichfield City</t>
        </is>
      </c>
      <c r="B1272" s="3" t="inlineStr">
        <is>
          <t>Journey Destination: Poulton-le-Fylde</t>
        </is>
      </c>
    </row>
    <row r="1273" ht="15" customHeight="1"/>
    <row r="1274" ht="15" customHeight="1"/>
    <row r="1275" ht="15" customHeight="1">
      <c r="A1275" s="1" t="inlineStr">
        <is>
          <t>Passenger Name: PAX VV</t>
        </is>
      </c>
    </row>
    <row r="1276" ht="15" customHeight="1">
      <c r="A1276" s="1" t="inlineStr">
        <is>
          <t>Access Consideration(s): Other mobility aid user, stroke and broken ankle and is on crutches</t>
        </is>
      </c>
    </row>
    <row r="1277" ht="15" customHeight="1">
      <c r="A1277" s="2" t="n"/>
    </row>
    <row r="1278" ht="15" customHeight="1">
      <c r="A1278" s="1" t="inlineStr">
        <is>
          <t>Arrive</t>
        </is>
      </c>
    </row>
    <row r="1279" ht="15" customHeight="1" thickBot="1">
      <c r="A1279" s="4" t="n"/>
    </row>
    <row r="1280" ht="15" customHeight="1" thickBot="1">
      <c r="A1280" s="3" t="inlineStr">
        <is>
          <t>Pax Leg Origin: Glasgow Central</t>
        </is>
      </c>
      <c r="B1280" s="3" t="inlineStr">
        <is>
          <t>DEP Time: 15/08 13:35</t>
        </is>
      </c>
    </row>
    <row r="1281" ht="15" customHeight="1" thickBot="1">
      <c r="A1281" s="3" t="inlineStr">
        <is>
          <t>Pax Leg Destination: [Person_2] (Lancs)</t>
        </is>
      </c>
      <c r="B1281" s="3" t="inlineStr">
        <is>
          <t>ARR Time: 15/08 15:57</t>
        </is>
      </c>
    </row>
    <row r="1282" ht="15" customHeight="1" thickBot="1">
      <c r="A1282" s="3" t="inlineStr">
        <is>
          <t>Headcode at Destination:</t>
        </is>
      </c>
      <c r="B1282" s="3" t="inlineStr">
        <is>
          <t>[Person_3]: VT672000</t>
        </is>
      </c>
    </row>
    <row r="1283" ht="15" customHeight="1" thickBot="1">
      <c r="A1283" s="3" t="inlineStr">
        <is>
          <t>Coach:</t>
        </is>
      </c>
      <c r="B1283" s="3" t="inlineStr">
        <is>
          <t>Seat:</t>
        </is>
      </c>
    </row>
    <row r="1284" ht="15" customHeight="1" thickBot="1">
      <c r="A1284" s="3" t="inlineStr">
        <is>
          <t>Station Assistance: please assist from the seat D22, Use of station wheelchair (if available), Use of ramp, Help with luggage, Assistance for Alighting</t>
        </is>
      </c>
      <c r="B1284" s="62" t="n"/>
    </row>
    <row r="1285" ht="15" customHeight="1" thickBot="1">
      <c r="A1285" s="3" t="inlineStr">
        <is>
          <t>On Train Assistance:</t>
        </is>
      </c>
      <c r="B1285" s="62" t="n"/>
    </row>
    <row r="1286" ht="15" customHeight="1" thickBot="1">
      <c r="A1286" s="3" t="inlineStr">
        <is>
          <t>Meeting Point: please wait at your seat</t>
        </is>
      </c>
      <c r="B1286" s="62" t="n"/>
    </row>
    <row r="1287" ht="15" customHeight="1" thickBot="1">
      <c r="A1287" s="3" t="inlineStr">
        <is>
          <t xml:space="preserve">Contact Details: </t>
        </is>
      </c>
      <c r="B1287" s="62" t="n"/>
    </row>
    <row r="1288" ht="15" customHeight="1" thickBot="1">
      <c r="A1288" s="3" t="inlineStr">
        <is>
          <t>Booking Ref: PA-</t>
        </is>
      </c>
      <c r="B1288" s="3" t="inlineStr">
        <is>
          <t>Seat Reservation reference:</t>
        </is>
      </c>
    </row>
    <row r="1289" ht="15" customHeight="1" thickBot="1">
      <c r="A1289" s="3" t="inlineStr">
        <is>
          <t>Journey Origin: Glasgow Central</t>
        </is>
      </c>
      <c r="B1289" s="3" t="inlineStr">
        <is>
          <t>Journey Destination: [Person_2] (Lancs)</t>
        </is>
      </c>
    </row>
    <row r="1290" ht="15" customHeight="1"/>
    <row r="1291" ht="15" customHeight="1"/>
    <row r="1292" ht="15" customHeight="1">
      <c r="A1292" s="1" t="inlineStr">
        <is>
          <t>Passenger Name: PAX UU</t>
        </is>
      </c>
    </row>
    <row r="1293" ht="15" customHeight="1">
      <c r="A1293" s="1" t="inlineStr">
        <is>
          <t>Access Consideration(s): Visual impairment, Mental health condition, Learning difficulties, Other mobility impairment</t>
        </is>
      </c>
    </row>
    <row r="1294" ht="15" customHeight="1">
      <c r="A1294" s="2" t="n"/>
    </row>
    <row r="1295" ht="15" customHeight="1">
      <c r="A1295" s="1" t="inlineStr">
        <is>
          <t>[Person_4]</t>
        </is>
      </c>
    </row>
    <row r="1296" ht="15" customHeight="1" thickBot="1">
      <c r="A1296" s="4" t="n"/>
    </row>
    <row r="1297" ht="15" customHeight="1" thickBot="1">
      <c r="A1297" s="3" t="inlineStr">
        <is>
          <t>Pax Leg Origin: [Person_2] (Lancs)</t>
        </is>
      </c>
      <c r="B1297" s="3" t="inlineStr">
        <is>
          <t>DEP Time: 15/08 15:58</t>
        </is>
      </c>
    </row>
    <row r="1298" ht="15" customHeight="1" thickBot="1">
      <c r="A1298" s="3" t="inlineStr">
        <is>
          <t>Pax Leg Destination: Poulton-le-Fylde</t>
        </is>
      </c>
      <c r="B1298" s="3" t="inlineStr">
        <is>
          <t>ARR Time: 15/08 16:16</t>
        </is>
      </c>
    </row>
    <row r="1299" ht="15" customHeight="1" thickBot="1">
      <c r="A1299" s="3" t="inlineStr">
        <is>
          <t>Headcode at Destination: 1N60</t>
        </is>
      </c>
      <c r="B1299" s="3" t="inlineStr">
        <is>
          <t>[Person_3]: NT915200</t>
        </is>
      </c>
    </row>
    <row r="1300" ht="15" customHeight="1" thickBot="1">
      <c r="A1300" s="3" t="inlineStr">
        <is>
          <t>Coach:</t>
        </is>
      </c>
      <c r="B1300" s="3" t="inlineStr">
        <is>
          <t>Seat:</t>
        </is>
      </c>
    </row>
    <row r="1301" ht="15" customHeight="1" thickBot="1">
      <c r="A1301" s="3" t="inlineStr">
        <is>
          <t>Station Assistance: From previous train - Please assist passenger to board train and take to seat.. Please call ahead to PFY to say where the passenger is sat., Help pushing wheelchair, Use of station wheelchair (if available), Use of station buggy (if available), Help with luggage, Assistance for Boarding, Assistance for Transferring trains</t>
        </is>
      </c>
      <c r="B1301" s="62" t="n"/>
    </row>
    <row r="1302" ht="15" customHeight="1" thickBot="1">
      <c r="A1302" s="3" t="inlineStr">
        <is>
          <t>On Train Assistance:</t>
        </is>
      </c>
      <c r="B1302" s="62" t="n"/>
    </row>
    <row r="1303" ht="15" customHeight="1" thickBot="1">
      <c r="A1303" s="3" t="inlineStr">
        <is>
          <t>Meeting Point: From previous train</t>
        </is>
      </c>
      <c r="B1303" s="62" t="n"/>
    </row>
    <row r="1304" ht="15" customHeight="1" thickBot="1">
      <c r="A1304" s="3" t="inlineStr">
        <is>
          <t>Contact Details: 0</t>
        </is>
      </c>
      <c r="B1304" s="62" t="n"/>
    </row>
    <row r="1305" ht="15" customHeight="1" thickBot="1">
      <c r="A1305" s="3" t="inlineStr">
        <is>
          <t>Booking Ref: PA-</t>
        </is>
      </c>
      <c r="B1305" s="3" t="inlineStr">
        <is>
          <t>Seat Reservation reference:</t>
        </is>
      </c>
    </row>
    <row r="1306" ht="15" customHeight="1" thickBot="1">
      <c r="A1306" s="3" t="inlineStr">
        <is>
          <t>Journey Origin: Lichfield City</t>
        </is>
      </c>
      <c r="B1306" s="3" t="inlineStr">
        <is>
          <t>Journey Destination: Poulton-le-Fylde</t>
        </is>
      </c>
    </row>
    <row r="1307" ht="15" customHeight="1"/>
    <row r="1308" ht="15" customHeight="1"/>
    <row r="1309" ht="15" customHeight="1">
      <c r="A1309" s="1" t="inlineStr">
        <is>
          <t>Passenger Name: PAX TT</t>
        </is>
      </c>
    </row>
    <row r="1310" ht="15" customHeight="1">
      <c r="A1310" s="1" t="inlineStr">
        <is>
          <t>Access Consideration(s): Walks with stick luggage, Other mobility impairment</t>
        </is>
      </c>
    </row>
    <row r="1311" ht="15" customHeight="1">
      <c r="A1311" s="2" t="n"/>
    </row>
    <row r="1312" ht="15" customHeight="1">
      <c r="A1312" s="1" t="inlineStr">
        <is>
          <t>[Person_4]</t>
        </is>
      </c>
    </row>
    <row r="1313" ht="15" customHeight="1" thickBot="1">
      <c r="A1313" s="4" t="n"/>
    </row>
    <row r="1314" ht="15" customHeight="1" thickBot="1">
      <c r="A1314" s="3" t="inlineStr">
        <is>
          <t>Pax Leg Origin: [Person_2] (Lancs)</t>
        </is>
      </c>
      <c r="B1314" s="3" t="inlineStr">
        <is>
          <t>DEP Time: 15/08 15:58</t>
        </is>
      </c>
    </row>
    <row r="1315" ht="15" customHeight="1" thickBot="1">
      <c r="A1315" s="3" t="inlineStr">
        <is>
          <t>Pax Leg Destination: Blackpool North</t>
        </is>
      </c>
      <c r="B1315" s="3" t="inlineStr">
        <is>
          <t>ARR Time: 15/08 16:25</t>
        </is>
      </c>
    </row>
    <row r="1316" ht="15" customHeight="1" thickBot="1">
      <c r="A1316" s="3" t="inlineStr">
        <is>
          <t>Headcode at Destination: 1N60</t>
        </is>
      </c>
      <c r="B1316" s="3" t="inlineStr">
        <is>
          <t>[Person_3]: NT915200</t>
        </is>
      </c>
    </row>
    <row r="1317" ht="15" customHeight="1" thickBot="1">
      <c r="A1317" s="3" t="inlineStr">
        <is>
          <t>Coach:</t>
        </is>
      </c>
      <c r="B1317" s="3" t="inlineStr">
        <is>
          <t>Seat:</t>
        </is>
      </c>
    </row>
    <row r="1318" ht="15" customHeight="1" thickBot="1">
      <c r="A1318" s="3" t="inlineStr">
        <is>
          <t>Station Assistance: assist onto train, Help with luggage, Assistance for Boarding</t>
        </is>
      </c>
      <c r="B1318" s="62" t="n"/>
    </row>
    <row r="1319" ht="15" customHeight="1" thickBot="1">
      <c r="A1319" s="3" t="inlineStr">
        <is>
          <t>On Train Assistance:</t>
        </is>
      </c>
      <c r="B1319" s="62" t="n"/>
    </row>
    <row r="1320" ht="15" customHeight="1" thickBot="1">
      <c r="A1320" s="3" t="inlineStr">
        <is>
          <t>Meeting Point:</t>
        </is>
      </c>
      <c r="B1320" s="62" t="n"/>
    </row>
    <row r="1321" ht="15" customHeight="1" thickBot="1">
      <c r="A1321" s="3" t="inlineStr">
        <is>
          <t>Contact Details:</t>
        </is>
      </c>
      <c r="B1321" s="62" t="n"/>
    </row>
    <row r="1322" ht="15" customHeight="1" thickBot="1">
      <c r="A1322" s="3" t="inlineStr">
        <is>
          <t>Booking Ref: PA-3</t>
        </is>
      </c>
      <c r="B1322" s="3" t="inlineStr">
        <is>
          <t>Seat Reservation reference:</t>
        </is>
      </c>
    </row>
    <row r="1323" ht="15" customHeight="1" thickBot="1">
      <c r="A1323" s="3" t="inlineStr">
        <is>
          <t>Journey Origin: Motherwell</t>
        </is>
      </c>
      <c r="B1323" s="3" t="inlineStr">
        <is>
          <t>Journey Destination: Blackpool North</t>
        </is>
      </c>
    </row>
    <row r="1324" ht="15" customHeight="1"/>
    <row r="1325" ht="15" customHeight="1"/>
    <row r="1326" ht="15" customHeight="1">
      <c r="A1326" s="1" t="inlineStr">
        <is>
          <t>Passenger Name: PAX WW</t>
        </is>
      </c>
    </row>
    <row r="1327" ht="15" customHeight="1">
      <c r="A1327" s="1" t="inlineStr">
        <is>
          <t>Access Consideration(s): Visual impairment, Other mobility aid user</t>
        </is>
      </c>
    </row>
    <row r="1328" ht="15" customHeight="1">
      <c r="A1328" s="2" t="n"/>
    </row>
    <row r="1329" ht="15" customHeight="1">
      <c r="A1329" s="1" t="inlineStr">
        <is>
          <t>Arrive</t>
        </is>
      </c>
    </row>
    <row r="1330" ht="15" customHeight="1" thickBot="1">
      <c r="A1330" s="4" t="n"/>
    </row>
    <row r="1331" ht="15" customHeight="1" thickBot="1">
      <c r="A1331" s="3" t="inlineStr">
        <is>
          <t>Pax Leg Origin: [Person_1]</t>
        </is>
      </c>
      <c r="B1331" s="3" t="inlineStr">
        <is>
          <t>DEP Time: 15/08 16:05</t>
        </is>
      </c>
    </row>
    <row r="1332" ht="15" customHeight="1" thickBot="1">
      <c r="A1332" s="3" t="inlineStr">
        <is>
          <t>Pax Leg Destination: [Person_2] (Lancs)</t>
        </is>
      </c>
      <c r="B1332" s="3" t="inlineStr">
        <is>
          <t>ARR Time: 15/08 16:29</t>
        </is>
      </c>
    </row>
    <row r="1333" ht="15" customHeight="1" thickBot="1">
      <c r="A1333" s="3" t="inlineStr">
        <is>
          <t>Headcode at Destination: 1F00</t>
        </is>
      </c>
      <c r="B1333" s="3" t="inlineStr">
        <is>
          <t>[Person_3]: NT916300</t>
        </is>
      </c>
    </row>
    <row r="1334" ht="15" customHeight="1" thickBot="1">
      <c r="A1334" s="3" t="inlineStr">
        <is>
          <t>Coach:</t>
        </is>
      </c>
      <c r="B1334" s="3" t="inlineStr">
        <is>
          <t>Seat:</t>
        </is>
      </c>
    </row>
    <row r="1335" ht="15" customHeight="1" thickBot="1">
      <c r="A1335" s="3" t="inlineStr">
        <is>
          <t>Station Assistance: Please assist customer off the train and onto the transferring train , Help with luggage, Assistance for Transferring trains, Assistance for Alighting</t>
        </is>
      </c>
      <c r="B1335" s="62" t="n"/>
    </row>
    <row r="1336" ht="15" customHeight="1" thickBot="1">
      <c r="A1336" s="3" t="inlineStr">
        <is>
          <t>On Train Assistance: Please find 2 priority seats next to each other call ahead with seat reservations</t>
        </is>
      </c>
      <c r="B1336" s="62" t="n"/>
    </row>
    <row r="1337" ht="15" customHeight="1" thickBot="1">
      <c r="A1337" s="3" t="inlineStr">
        <is>
          <t>Meeting Point: at seat</t>
        </is>
      </c>
      <c r="B1337" s="62" t="n"/>
    </row>
    <row r="1338" ht="15" customHeight="1" thickBot="1">
      <c r="A1338" s="3" t="inlineStr">
        <is>
          <t>Contact Details:</t>
        </is>
      </c>
      <c r="B1338" s="62" t="n"/>
    </row>
    <row r="1339" ht="15" customHeight="1" thickBot="1">
      <c r="A1339" s="3" t="inlineStr">
        <is>
          <t>Booking Ref: PA</t>
        </is>
      </c>
      <c r="B1339" s="3" t="inlineStr">
        <is>
          <t>Seat Reservation reference:</t>
        </is>
      </c>
    </row>
    <row r="1340" ht="15" customHeight="1" thickBot="1">
      <c r="A1340" s="3" t="inlineStr">
        <is>
          <t>Journey Origin: [Person_1]</t>
        </is>
      </c>
      <c r="B1340" s="3" t="inlineStr">
        <is>
          <t>Journey Destination: Glasgow Central</t>
        </is>
      </c>
    </row>
    <row r="1341" ht="15" customHeight="1"/>
    <row r="1342" ht="15" customHeight="1"/>
    <row r="1343" ht="15" customHeight="1">
      <c r="A1343" s="1" t="inlineStr">
        <is>
          <t>Passenger Name: PAX WW</t>
        </is>
      </c>
    </row>
    <row r="1344" ht="15" customHeight="1">
      <c r="A1344" s="1" t="inlineStr">
        <is>
          <t>Access Consideration(s): Visual impairment, Other mobility aid user</t>
        </is>
      </c>
    </row>
    <row r="1345" ht="15" customHeight="1">
      <c r="A1345" s="2" t="n"/>
    </row>
    <row r="1346" ht="15" customHeight="1">
      <c r="A1346" s="1" t="inlineStr">
        <is>
          <t>[Person_4]</t>
        </is>
      </c>
    </row>
    <row r="1347" ht="15" customHeight="1" thickBot="1">
      <c r="A1347" s="4" t="n"/>
    </row>
    <row r="1348" ht="15" customHeight="1" thickBot="1">
      <c r="A1348" s="3" t="inlineStr">
        <is>
          <t>Pax Leg Origin: [Person_2] (Lancs)</t>
        </is>
      </c>
      <c r="B1348" s="3" t="inlineStr">
        <is>
          <t>DEP Time: 15/08 16:41</t>
        </is>
      </c>
    </row>
    <row r="1349" ht="15" customHeight="1" thickBot="1">
      <c r="A1349" s="3" t="inlineStr">
        <is>
          <t>Pax Leg Destination: Glasgow Central</t>
        </is>
      </c>
      <c r="B1349" s="3" t="inlineStr">
        <is>
          <t>ARR Time: 15/08 19:16</t>
        </is>
      </c>
    </row>
    <row r="1350" ht="15" customHeight="1" thickBot="1">
      <c r="A1350" s="3" t="inlineStr">
        <is>
          <t>Headcode at Destination: 1S91</t>
        </is>
      </c>
      <c r="B1350" s="3" t="inlineStr">
        <is>
          <t>[Person_3]: VT624900</t>
        </is>
      </c>
    </row>
    <row r="1351" ht="15" customHeight="1" thickBot="1">
      <c r="A1351" s="3" t="inlineStr">
        <is>
          <t>Coach:</t>
        </is>
      </c>
      <c r="B1351" s="3" t="inlineStr">
        <is>
          <t>Seat:</t>
        </is>
      </c>
    </row>
    <row r="1352" ht="15" customHeight="1" thickBot="1">
      <c r="A1352" s="3" t="inlineStr">
        <is>
          <t>Station Assistance: Please assist customer onto the train with luggage and into seat D17,18, Help with luggage, Assistance for Boarding</t>
        </is>
      </c>
      <c r="B1352" s="62" t="n"/>
    </row>
    <row r="1353" ht="15" customHeight="1" thickBot="1">
      <c r="A1353" s="3" t="inlineStr">
        <is>
          <t>On Train Assistance:</t>
        </is>
      </c>
      <c r="B1353" s="62" t="n"/>
    </row>
    <row r="1354" ht="15" customHeight="1" thickBot="1">
      <c r="A1354" s="3" t="inlineStr">
        <is>
          <t>Meeting Point: at platform</t>
        </is>
      </c>
      <c r="B1354" s="62" t="n"/>
    </row>
    <row r="1355" ht="15" customHeight="1" thickBot="1">
      <c r="A1355" s="3" t="inlineStr">
        <is>
          <t xml:space="preserve">Contact Details: </t>
        </is>
      </c>
      <c r="B1355" s="62" t="n"/>
    </row>
    <row r="1356" ht="15" customHeight="1" thickBot="1">
      <c r="A1356" s="3" t="inlineStr">
        <is>
          <t>Booking Ref: PA-</t>
        </is>
      </c>
      <c r="B1356" s="3" t="inlineStr">
        <is>
          <t>Seat Reservation reference:</t>
        </is>
      </c>
    </row>
    <row r="1357" ht="15" customHeight="1" thickBot="1">
      <c r="A1357" s="3" t="inlineStr">
        <is>
          <t>Journey Origin: [Person_1]</t>
        </is>
      </c>
      <c r="B1357" s="3" t="inlineStr">
        <is>
          <t>Journey Destination: Glasgow Central</t>
        </is>
      </c>
    </row>
    <row r="1358" ht="15" customHeight="1"/>
    <row r="1359" ht="15" customHeight="1"/>
    <row r="1360" ht="15" customHeight="1">
      <c r="A1360" s="1" t="inlineStr">
        <is>
          <t>Passenger Name: PAX XX</t>
        </is>
      </c>
    </row>
    <row r="1361" ht="15" customHeight="1">
      <c r="A1361" s="1" t="inlineStr">
        <is>
          <t>Access Consideration(s): Mental health condition, Hard of hearing/ Deaf</t>
        </is>
      </c>
    </row>
    <row r="1362" ht="15" customHeight="1">
      <c r="A1362" s="2" t="n"/>
    </row>
    <row r="1363" ht="15" customHeight="1">
      <c r="A1363" s="1" t="inlineStr">
        <is>
          <t>Arrive</t>
        </is>
      </c>
    </row>
    <row r="1364" ht="15" customHeight="1" thickBot="1">
      <c r="A1364" s="4" t="n"/>
    </row>
    <row r="1365" ht="15" customHeight="1" thickBot="1">
      <c r="A1365" s="3" t="inlineStr">
        <is>
          <t>Pax Leg Origin: Birmingham New Street</t>
        </is>
      </c>
      <c r="B1365" s="3" t="inlineStr">
        <is>
          <t>DEP Time: 15/08 15:15</t>
        </is>
      </c>
    </row>
    <row r="1366" ht="15" customHeight="1" thickBot="1">
      <c r="A1366" s="3" t="inlineStr">
        <is>
          <t>Pax Leg Destination: [Person_2] (Lancs)</t>
        </is>
      </c>
      <c r="B1366" s="3" t="inlineStr">
        <is>
          <t>ARR Time: 15/08 16:51</t>
        </is>
      </c>
    </row>
    <row r="1367" ht="15" customHeight="1" thickBot="1">
      <c r="A1367" s="3" t="inlineStr">
        <is>
          <t>Headcode at Destination:</t>
        </is>
      </c>
      <c r="B1367" s="3" t="inlineStr">
        <is>
          <t>[Person_3]: VT314000</t>
        </is>
      </c>
    </row>
    <row r="1368" ht="15" customHeight="1" thickBot="1">
      <c r="A1368" s="3" t="inlineStr">
        <is>
          <t>Coach:</t>
        </is>
      </c>
      <c r="B1368" s="3" t="inlineStr">
        <is>
          <t>Seat:</t>
        </is>
      </c>
    </row>
    <row r="1369" ht="15" customHeight="1" thickBot="1">
      <c r="A1369" s="3" t="inlineStr">
        <is>
          <t>Station Assistance: Please assist customer on train and call ahead with seat number carriage b seat 07, Help with luggage</t>
        </is>
      </c>
      <c r="B1369" s="62" t="n"/>
    </row>
    <row r="1370" ht="15" customHeight="1" thickBot="1">
      <c r="A1370" s="3" t="inlineStr">
        <is>
          <t>On Train Assistance: Please assist customer on train and call ahead with seat number carriage b seat 07, Help with luggage</t>
        </is>
      </c>
      <c r="B1370" s="62" t="n"/>
    </row>
    <row r="1371" ht="15" customHeight="1" thickBot="1">
      <c r="A1371" s="3" t="inlineStr">
        <is>
          <t>Meeting Point: at the train</t>
        </is>
      </c>
      <c r="B1371" s="62" t="n"/>
    </row>
    <row r="1372" ht="15" customHeight="1" thickBot="1">
      <c r="A1372" s="3" t="inlineStr">
        <is>
          <t>Contact Details:</t>
        </is>
      </c>
      <c r="B1372" s="62" t="n"/>
    </row>
    <row r="1373" ht="15" customHeight="1" thickBot="1">
      <c r="A1373" s="3" t="inlineStr">
        <is>
          <t>Booking Ref: PA-</t>
        </is>
      </c>
      <c r="B1373" s="3" t="inlineStr">
        <is>
          <t>Seat Reservation reference:</t>
        </is>
      </c>
    </row>
    <row r="1374" ht="15" customHeight="1" thickBot="1">
      <c r="A1374" s="3" t="inlineStr">
        <is>
          <t>Journey Origin: [Person_30]</t>
        </is>
      </c>
      <c r="B1374" s="3" t="inlineStr">
        <is>
          <t>Journey Destination: [Person_2] (Lancs)</t>
        </is>
      </c>
    </row>
    <row r="1375" ht="15" customHeight="1"/>
    <row r="1376" ht="15" customHeight="1"/>
    <row r="1377" ht="15" customHeight="1">
      <c r="A1377" s="1" t="inlineStr">
        <is>
          <t>Passenger Name: PAX YY</t>
        </is>
      </c>
    </row>
    <row r="1378" ht="15" customHeight="1">
      <c r="A1378" s="1" t="inlineStr">
        <is>
          <t>Access Consideration(s): Other mobility aid user, arthritis, struggle to walk, needs help with luggage</t>
        </is>
      </c>
    </row>
    <row r="1379" ht="15" customHeight="1">
      <c r="A1379" s="2" t="n"/>
    </row>
    <row r="1380" ht="15" customHeight="1">
      <c r="A1380" s="1" t="inlineStr">
        <is>
          <t>[Person_4]</t>
        </is>
      </c>
    </row>
    <row r="1381" ht="15" customHeight="1" thickBot="1">
      <c r="A1381" s="4" t="n"/>
    </row>
    <row r="1382" ht="15" customHeight="1" thickBot="1">
      <c r="A1382" s="3" t="inlineStr">
        <is>
          <t>Pax Leg Origin: [Person_2] (Lancs)</t>
        </is>
      </c>
      <c r="B1382" s="3" t="inlineStr">
        <is>
          <t>DEP Time: 15/08 16:59</t>
        </is>
      </c>
    </row>
    <row r="1383" ht="15" customHeight="1" thickBot="1">
      <c r="A1383" s="3" t="inlineStr">
        <is>
          <t>Pax Leg Destination: [Person_18]</t>
        </is>
      </c>
      <c r="B1383" s="3" t="inlineStr">
        <is>
          <t>ARR Time: 15/08 19:08</t>
        </is>
      </c>
    </row>
    <row r="1384" ht="15" customHeight="1" thickBot="1">
      <c r="A1384" s="3" t="inlineStr">
        <is>
          <t>Headcode at Destination:</t>
        </is>
      </c>
      <c r="B1384" s="3" t="inlineStr">
        <is>
          <t>[Person_3]: VT674000</t>
        </is>
      </c>
    </row>
    <row r="1385" ht="15" customHeight="1" thickBot="1">
      <c r="A1385" s="3" t="inlineStr">
        <is>
          <t>Coach:</t>
        </is>
      </c>
      <c r="B1385" s="3" t="inlineStr">
        <is>
          <t>Seat:</t>
        </is>
      </c>
    </row>
    <row r="1386" ht="15" customHeight="1" thickBot="1">
      <c r="A1386" s="3" t="inlineStr">
        <is>
          <t>Station Assistance: No Assistance required, please do not mark as incomplete</t>
        </is>
      </c>
      <c r="B1386" s="62" t="n"/>
    </row>
    <row r="1387" ht="15" customHeight="1" thickBot="1">
      <c r="A1387" s="3" t="inlineStr">
        <is>
          <t>On Train Assistance: Use of station buggy (if available), Help with luggage</t>
        </is>
      </c>
      <c r="B1387" s="62" t="n"/>
    </row>
    <row r="1388" ht="15" customHeight="1" thickBot="1">
      <c r="A1388" s="3" t="inlineStr">
        <is>
          <t>Meeting Point: No Assistance required, please do not mark as incomplete</t>
        </is>
      </c>
      <c r="B1388" s="62" t="n"/>
    </row>
    <row r="1389" ht="15" customHeight="1" thickBot="1">
      <c r="A1389" s="3" t="inlineStr">
        <is>
          <t xml:space="preserve">Contact Details: </t>
        </is>
      </c>
      <c r="B1389" s="62" t="n"/>
    </row>
    <row r="1390" ht="15" customHeight="1" thickBot="1">
      <c r="A1390" s="3" t="inlineStr">
        <is>
          <t>Booking Ref: PA-</t>
        </is>
      </c>
      <c r="B1390" s="3" t="inlineStr">
        <is>
          <t>Seat Reservation reference:</t>
        </is>
      </c>
    </row>
    <row r="1391" ht="15" customHeight="1" thickBot="1">
      <c r="A1391" s="3" t="inlineStr">
        <is>
          <t>Journey Origin: [Person_2] (Lancs)</t>
        </is>
      </c>
      <c r="B1391" s="3" t="inlineStr">
        <is>
          <t>Journey Destination: [Person_18]</t>
        </is>
      </c>
    </row>
    <row r="1392" ht="15" customHeight="1"/>
    <row r="1393" ht="15" customHeight="1"/>
    <row r="1394" ht="15" customHeight="1">
      <c r="A1394" s="1" t="inlineStr">
        <is>
          <t>Passenger Name: PAX ZZ</t>
        </is>
      </c>
    </row>
    <row r="1395" ht="15" customHeight="1">
      <c r="A1395" s="1" t="inlineStr">
        <is>
          <t>Access Consideration(s): Hard of hearing/ Deaf, Other mobility aid user</t>
        </is>
      </c>
    </row>
    <row r="1396" ht="15" customHeight="1">
      <c r="A1396" s="2" t="n"/>
    </row>
    <row r="1397" ht="15" customHeight="1">
      <c r="A1397" s="1" t="inlineStr">
        <is>
          <t>Arrive</t>
        </is>
      </c>
    </row>
    <row r="1398" ht="15" customHeight="1" thickBot="1">
      <c r="A1398" s="4" t="n"/>
    </row>
    <row r="1399" ht="15" customHeight="1" thickBot="1">
      <c r="A1399" s="3" t="inlineStr">
        <is>
          <t>Pax Leg Origin: Haymarket</t>
        </is>
      </c>
      <c r="B1399" s="3" t="inlineStr">
        <is>
          <t>DEP Time: 15/08 16:57</t>
        </is>
      </c>
    </row>
    <row r="1400" ht="15" customHeight="1" thickBot="1">
      <c r="A1400" s="3" t="inlineStr">
        <is>
          <t>Pax Leg Destination: [Person_2] (Lancs)</t>
        </is>
      </c>
      <c r="B1400" s="3" t="inlineStr">
        <is>
          <t>ARR Time: 15/08 19:16</t>
        </is>
      </c>
    </row>
    <row r="1401" ht="15" customHeight="1" thickBot="1">
      <c r="A1401" s="3" t="inlineStr">
        <is>
          <t>Headcode at Destination:</t>
        </is>
      </c>
      <c r="B1401" s="3" t="inlineStr">
        <is>
          <t>[Person_3]: VT374000</t>
        </is>
      </c>
    </row>
    <row r="1402" ht="15" customHeight="1" thickBot="1">
      <c r="A1402" s="3" t="inlineStr">
        <is>
          <t>Coach:</t>
        </is>
      </c>
      <c r="B1402" s="3" t="inlineStr">
        <is>
          <t>Seat:</t>
        </is>
      </c>
    </row>
    <row r="1403" ht="15" customHeight="1" thickBot="1">
      <c r="A1403" s="3" t="inlineStr">
        <is>
          <t>Station Assistance: Carriage E, Seats 11 &amp; 18, Help with luggage, Assistance for Alighting</t>
        </is>
      </c>
      <c r="B1403" s="62" t="n"/>
    </row>
    <row r="1404" ht="15" customHeight="1" thickBot="1">
      <c r="A1404" s="3" t="inlineStr">
        <is>
          <t>On Train Assistance: Help with luggage</t>
        </is>
      </c>
      <c r="B1404" s="62" t="n"/>
    </row>
    <row r="1405" ht="15" customHeight="1" thickBot="1">
      <c r="A1405" s="3" t="inlineStr">
        <is>
          <t>Meeting Point: Carriage E, Seats 11 &amp; 18</t>
        </is>
      </c>
      <c r="B1405" s="62" t="n"/>
    </row>
    <row r="1406" ht="15" customHeight="1" thickBot="1">
      <c r="A1406" s="3" t="inlineStr">
        <is>
          <t>Contact Details:</t>
        </is>
      </c>
      <c r="B1406" s="62" t="n"/>
    </row>
    <row r="1407" ht="15" customHeight="1" thickBot="1">
      <c r="A1407" s="3" t="inlineStr">
        <is>
          <t>Booking Ref: PA-</t>
        </is>
      </c>
      <c r="B1407" s="3" t="inlineStr">
        <is>
          <t>Seat Reservation reference:</t>
        </is>
      </c>
    </row>
    <row r="1408" ht="15" customHeight="1" thickBot="1">
      <c r="A1408" s="3" t="inlineStr">
        <is>
          <t>Journey Origin: Haymarket</t>
        </is>
      </c>
      <c r="B1408" s="3" t="inlineStr">
        <is>
          <t>Journey Destination: [Person_2] (Lancs)</t>
        </is>
      </c>
    </row>
    <row r="1409" ht="15" customHeight="1"/>
    <row r="1410" ht="15" customHeight="1"/>
    <row r="1411" ht="15" customHeight="1">
      <c r="A1411" s="1" t="inlineStr">
        <is>
          <t>Passenger Name: PAX AAA</t>
        </is>
      </c>
    </row>
    <row r="1412" ht="15" customHeight="1">
      <c r="A1412" s="1" t="inlineStr">
        <is>
          <t>Access Consideration(s): Visual impairment, uses white cane</t>
        </is>
      </c>
    </row>
    <row r="1413" ht="15" customHeight="1">
      <c r="A1413" s="2" t="n"/>
    </row>
    <row r="1414" ht="15" customHeight="1">
      <c r="A1414" s="1" t="inlineStr">
        <is>
          <t>Arrive</t>
        </is>
      </c>
    </row>
    <row r="1415" ht="15" customHeight="1" thickBot="1">
      <c r="A1415" s="4" t="n"/>
    </row>
    <row r="1416" ht="15" customHeight="1" thickBot="1">
      <c r="A1416" s="3" t="inlineStr">
        <is>
          <t>Pax Leg Origin: [Person_5]</t>
        </is>
      </c>
      <c r="B1416" s="3" t="inlineStr">
        <is>
          <t>DEP Time: 15/08 16:52</t>
        </is>
      </c>
    </row>
    <row r="1417" ht="15" customHeight="1" thickBot="1">
      <c r="A1417" s="3" t="inlineStr">
        <is>
          <t>Pax Leg Destination: [Person_2] (Lancs)</t>
        </is>
      </c>
      <c r="B1417" s="3" t="inlineStr">
        <is>
          <t>ARR Time: 15/08 19:16</t>
        </is>
      </c>
    </row>
    <row r="1418" ht="15" customHeight="1" thickBot="1">
      <c r="A1418" s="3" t="inlineStr">
        <is>
          <t>Headcode at Destination:</t>
        </is>
      </c>
      <c r="B1418" s="3" t="inlineStr">
        <is>
          <t>[Person_3]: VT374000</t>
        </is>
      </c>
    </row>
    <row r="1419" ht="15" customHeight="1" thickBot="1">
      <c r="A1419" s="3" t="inlineStr">
        <is>
          <t>Coach:</t>
        </is>
      </c>
      <c r="B1419" s="3" t="inlineStr">
        <is>
          <t>Seat:</t>
        </is>
      </c>
    </row>
    <row r="1420" ht="15" customHeight="1" thickBot="1">
      <c r="A1420" s="3" t="inlineStr">
        <is>
          <t>Station Assistance: would someone make sure this kind lady gets guided off her train please, could someone assist her to her ongoing train all safe and well please, she would be needing someone to assist form her seat please, thank you , [Person_14] transfer, Assistance for Transferring trains, Assistance for Alighting</t>
        </is>
      </c>
      <c r="B1420" s="62" t="n"/>
    </row>
    <row r="1421" ht="15" customHeight="1" thickBot="1">
      <c r="A1421" s="3" t="inlineStr">
        <is>
          <t>On Train Assistance:</t>
        </is>
      </c>
      <c r="B1421" s="62" t="n"/>
    </row>
    <row r="1422" ht="15" customHeight="1" thickBot="1">
      <c r="A1422" s="3" t="inlineStr">
        <is>
          <t>Meeting Point: on train</t>
        </is>
      </c>
      <c r="B1422" s="62" t="n"/>
    </row>
    <row r="1423" ht="15" customHeight="1" thickBot="1">
      <c r="A1423" s="3" t="inlineStr">
        <is>
          <t>Contact Details:</t>
        </is>
      </c>
      <c r="B1423" s="62" t="n"/>
    </row>
    <row r="1424" ht="15" customHeight="1" thickBot="1">
      <c r="A1424" s="3" t="inlineStr">
        <is>
          <t>Booking Ref: PA-</t>
        </is>
      </c>
      <c r="B1424" s="3" t="inlineStr">
        <is>
          <t>Seat Reservation reference:</t>
        </is>
      </c>
    </row>
    <row r="1425" ht="15" customHeight="1" thickBot="1">
      <c r="A1425" s="3" t="inlineStr">
        <is>
          <t>Journey Origin: [Person_5]</t>
        </is>
      </c>
      <c r="B1425" s="3" t="inlineStr">
        <is>
          <t>Journey Destination: Liverpool Lime Street</t>
        </is>
      </c>
    </row>
    <row r="1426" ht="15" customHeight="1"/>
    <row r="1427" ht="15" customHeight="1"/>
    <row r="1428" ht="15" customHeight="1">
      <c r="A1428" s="1" t="inlineStr">
        <is>
          <t>Passenger Name: PAX AAA</t>
        </is>
      </c>
    </row>
    <row r="1429" ht="15" customHeight="1">
      <c r="A1429" s="1" t="inlineStr">
        <is>
          <t>Access Consideration(s): Visual impairment, uses white cane</t>
        </is>
      </c>
    </row>
    <row r="1430" ht="15" customHeight="1">
      <c r="A1430" s="2" t="n"/>
    </row>
    <row r="1431" ht="15" customHeight="1">
      <c r="A1431" s="1" t="inlineStr">
        <is>
          <t>[Person_4]</t>
        </is>
      </c>
    </row>
    <row r="1432" ht="15" customHeight="1" thickBot="1">
      <c r="A1432" s="4" t="n"/>
    </row>
    <row r="1433" ht="15" customHeight="1" thickBot="1">
      <c r="A1433" s="3" t="inlineStr">
        <is>
          <t>Pax Leg Origin: [Person_2] (Lancs)</t>
        </is>
      </c>
      <c r="B1433" s="3" t="inlineStr">
        <is>
          <t>DEP Time: 15/08 19:31</t>
        </is>
      </c>
    </row>
    <row r="1434" ht="15" customHeight="1" thickBot="1">
      <c r="A1434" s="3" t="inlineStr">
        <is>
          <t>Pax Leg Destination: Liverpool Lime Street</t>
        </is>
      </c>
      <c r="B1434" s="3" t="inlineStr">
        <is>
          <t>ARR Time: 15/08 20:21</t>
        </is>
      </c>
    </row>
    <row r="1435" ht="15" customHeight="1" thickBot="1">
      <c r="A1435" s="3" t="inlineStr">
        <is>
          <t>Headcode at Destination: 1F06</t>
        </is>
      </c>
      <c r="B1435" s="3" t="inlineStr">
        <is>
          <t>[Person_3]: NT917900</t>
        </is>
      </c>
    </row>
    <row r="1436" ht="15" customHeight="1" thickBot="1">
      <c r="A1436" s="3" t="inlineStr">
        <is>
          <t>Coach:</t>
        </is>
      </c>
      <c r="B1436" s="3" t="inlineStr">
        <is>
          <t>Seat:</t>
        </is>
      </c>
    </row>
    <row r="1437" ht="15" customHeight="1" thickBot="1">
      <c r="A1437" s="3" t="inlineStr">
        <is>
          <t>Station Assistance: would someone assist guid this kind lady onto her train please, could someone make sure she gets on and seated all safe and well please, could someone call ahead to the ongoing station and let them know where she would be sitting please thank you , [Person_14] transfer, Assistance for Transferring trains, Assistance for Boarding</t>
        </is>
      </c>
      <c r="B1437" s="62" t="n"/>
    </row>
    <row r="1438" ht="15" customHeight="1" thickBot="1">
      <c r="A1438" s="3" t="inlineStr">
        <is>
          <t>On Train Assistance:</t>
        </is>
      </c>
      <c r="B1438" s="62" t="n"/>
    </row>
    <row r="1439" ht="15" customHeight="1" thickBot="1">
      <c r="A1439" s="3" t="inlineStr">
        <is>
          <t>Meeting Point: should be with someone please</t>
        </is>
      </c>
      <c r="B1439" s="62" t="n"/>
    </row>
    <row r="1440" ht="15" customHeight="1" thickBot="1">
      <c r="A1440" s="3" t="inlineStr">
        <is>
          <t>Contact Details:</t>
        </is>
      </c>
      <c r="B1440" s="62" t="n"/>
    </row>
    <row r="1441" ht="15" customHeight="1" thickBot="1">
      <c r="A1441" s="3" t="inlineStr">
        <is>
          <t>Booking Ref: PA</t>
        </is>
      </c>
      <c r="B1441" s="3" t="inlineStr">
        <is>
          <t>Seat Reservation reference:</t>
        </is>
      </c>
    </row>
    <row r="1442" ht="15" customHeight="1" thickBot="1">
      <c r="A1442" s="3" t="inlineStr">
        <is>
          <t>Journey Origin: [Person_5]</t>
        </is>
      </c>
      <c r="B1442" s="3" t="inlineStr">
        <is>
          <t>Journey Destination: Liverpool Lime Street</t>
        </is>
      </c>
    </row>
    <row r="1443" ht="15" customHeight="1"/>
    <row r="1444" ht="15" customHeight="1"/>
    <row r="1445" ht="15" customHeight="1">
      <c r="A1445" s="1" t="inlineStr">
        <is>
          <t>Passenger Name: PAX J</t>
        </is>
      </c>
    </row>
    <row r="1446" ht="15" customHeight="1">
      <c r="A1446" s="1" t="inlineStr">
        <is>
          <t>Access Consideration(s): Registered blind, uses a white stick, Visual impairment</t>
        </is>
      </c>
    </row>
    <row r="1447" ht="15" customHeight="1">
      <c r="A1447" s="2" t="n"/>
    </row>
    <row r="1448" ht="15" customHeight="1">
      <c r="A1448" s="1" t="inlineStr">
        <is>
          <t>[Person_4]</t>
        </is>
      </c>
    </row>
    <row r="1449" ht="15" customHeight="1" thickBot="1">
      <c r="A1449" s="4" t="n"/>
    </row>
    <row r="1450" ht="15" customHeight="1" thickBot="1">
      <c r="A1450" s="3" t="inlineStr">
        <is>
          <t>Pax Leg Origin: [Person_2] (Lancs)</t>
        </is>
      </c>
      <c r="B1450" s="3" t="inlineStr">
        <is>
          <t>DEP Time: 15/08 19:55</t>
        </is>
      </c>
    </row>
    <row r="1451" ht="15" customHeight="1" thickBot="1">
      <c r="A1451" s="3" t="inlineStr">
        <is>
          <t>Pax Leg Destination: [Person_5]</t>
        </is>
      </c>
      <c r="B1451" s="3" t="inlineStr">
        <is>
          <t>ARR Time: 15/08 22:22</t>
        </is>
      </c>
    </row>
    <row r="1452" ht="15" customHeight="1" thickBot="1">
      <c r="A1452" s="3" t="inlineStr">
        <is>
          <t>Headcode at Destination: 9S92</t>
        </is>
      </c>
      <c r="B1452" s="3" t="inlineStr">
        <is>
          <t>[Person_3]: VT324900</t>
        </is>
      </c>
    </row>
    <row r="1453" ht="15" customHeight="1" thickBot="1">
      <c r="A1453" s="3" t="inlineStr">
        <is>
          <t>Coach:</t>
        </is>
      </c>
      <c r="B1453" s="3" t="inlineStr">
        <is>
          <t>Seat:</t>
        </is>
      </c>
    </row>
    <row r="1454" ht="15" customHeight="1" thickBot="1">
      <c r="A1454" s="3" t="inlineStr">
        <is>
          <t>Station Assistance: Passenger registered blind. White stick user, no dog. Assistance through station and to board and disembark train , [Person_16] priority seat, Assistance for Boarding</t>
        </is>
      </c>
      <c r="B1454" s="62" t="n"/>
    </row>
    <row r="1455" ht="15" customHeight="1" thickBot="1">
      <c r="A1455" s="3" t="inlineStr">
        <is>
          <t>On Train Assistance: Request priority seat</t>
        </is>
      </c>
      <c r="B1455" s="62" t="n"/>
    </row>
    <row r="1456" ht="15" customHeight="1" thickBot="1">
      <c r="A1456" s="3" t="inlineStr">
        <is>
          <t>Meeting Point: Information Kiosk within the Waiting Room on Platform 3</t>
        </is>
      </c>
      <c r="B1456" s="62" t="n"/>
    </row>
    <row r="1457" ht="15" customHeight="1" thickBot="1">
      <c r="A1457" s="3" t="inlineStr">
        <is>
          <t>Contact Details:</t>
        </is>
      </c>
      <c r="B1457" s="62" t="n"/>
    </row>
    <row r="1458" ht="15" customHeight="1" thickBot="1">
      <c r="A1458" s="3" t="inlineStr">
        <is>
          <t>Booking Ref: PA-</t>
        </is>
      </c>
      <c r="B1458" s="3" t="inlineStr">
        <is>
          <t>Seat Reservation reference:</t>
        </is>
      </c>
    </row>
    <row r="1459" ht="15" customHeight="1" thickBot="1">
      <c r="A1459" s="3" t="inlineStr">
        <is>
          <t>Journey Origin: [Person_2] (Lancs)</t>
        </is>
      </c>
      <c r="B1459" s="3" t="inlineStr">
        <is>
          <t>Journey Destination: [Person_5]</t>
        </is>
      </c>
    </row>
    <row r="1460" ht="15" customHeight="1"/>
    <row r="1461" ht="15" customHeight="1"/>
    <row r="1462" ht="15" customHeight="1"/>
    <row r="1463" ht="15" customHeight="1"/>
    <row r="1464" ht="15" customHeight="1"/>
    <row r="1465" ht="15" customHeight="1"/>
    <row r="1466" ht="15" customHeight="1"/>
    <row r="1467" ht="15" customHeight="1"/>
    <row r="1468" ht="15" customHeight="1"/>
    <row r="1469" ht="15" customHeight="1"/>
    <row r="1470" ht="15" customHeight="1"/>
    <row r="1471" ht="15" customHeight="1"/>
    <row r="1472" ht="15" customHeight="1"/>
    <row r="1473" ht="15" customHeight="1"/>
    <row r="1474" ht="15" customHeight="1"/>
    <row r="1475" ht="15" customHeight="1"/>
    <row r="1476" ht="15" customHeight="1"/>
    <row r="1477" ht="15" customHeight="1"/>
    <row r="1478" ht="15" customHeight="1"/>
    <row r="1479" ht="15" customHeight="1"/>
    <row r="1480" ht="15" customHeight="1"/>
    <row r="1481" ht="15" customHeight="1"/>
    <row r="1482" ht="15" customHeight="1"/>
    <row r="1483" ht="15" customHeight="1"/>
    <row r="1484" ht="15" customHeight="1"/>
    <row r="1485" ht="15" customHeight="1"/>
    <row r="1486" ht="15" customHeight="1"/>
    <row r="1487" ht="15" customHeight="1"/>
    <row r="1488" ht="15" customHeight="1"/>
    <row r="1489" ht="15" customHeight="1"/>
    <row r="1490" ht="15" customHeight="1"/>
    <row r="1491" ht="15" customHeight="1"/>
    <row r="1492" ht="15" customHeight="1"/>
    <row r="1493" ht="15" customHeight="1"/>
    <row r="1494" ht="15" customHeight="1"/>
    <row r="1495" ht="15" customHeight="1"/>
    <row r="1496" ht="15" customHeight="1"/>
    <row r="1497" ht="15" customHeight="1"/>
    <row r="1498" ht="15" customHeight="1"/>
    <row r="1499" ht="15" customHeight="1"/>
    <row r="1500" ht="15" customHeight="1"/>
    <row r="1501" ht="15" customHeight="1"/>
    <row r="1502" ht="15" customHeight="1"/>
    <row r="1503" ht="15" customHeight="1"/>
    <row r="1504" ht="15" customHeight="1"/>
  </sheetData>
  <mergeCells count="344">
    <mergeCell ref="A605:B605"/>
    <mergeCell ref="A1012:B1012"/>
    <mergeCell ref="A555:B555"/>
    <mergeCell ref="A1437:B1437"/>
    <mergeCell ref="A349:B349"/>
    <mergeCell ref="A536:B536"/>
    <mergeCell ref="A486:B486"/>
    <mergeCell ref="A315:B315"/>
    <mergeCell ref="A1337:B1337"/>
    <mergeCell ref="A1439:B1439"/>
    <mergeCell ref="A947:B947"/>
    <mergeCell ref="A624:B624"/>
    <mergeCell ref="A930:B930"/>
    <mergeCell ref="A267:B267"/>
    <mergeCell ref="A723:B723"/>
    <mergeCell ref="A1165:B1165"/>
    <mergeCell ref="A725:B725"/>
    <mergeCell ref="A1167:B1167"/>
    <mergeCell ref="A231:B231"/>
    <mergeCell ref="A62:B62"/>
    <mergeCell ref="A504:B504"/>
    <mergeCell ref="A333:B333"/>
    <mergeCell ref="A1234:B1234"/>
    <mergeCell ref="A28:B28"/>
    <mergeCell ref="A791:B791"/>
    <mergeCell ref="A1287:B1287"/>
    <mergeCell ref="A61:B61"/>
    <mergeCell ref="A128:B128"/>
    <mergeCell ref="A1318:B1318"/>
    <mergeCell ref="A1252:B1252"/>
    <mergeCell ref="A674:B674"/>
    <mergeCell ref="A655:B655"/>
    <mergeCell ref="A842:B842"/>
    <mergeCell ref="A776:B776"/>
    <mergeCell ref="A657:B657"/>
    <mergeCell ref="A129:B129"/>
    <mergeCell ref="A1082:B1082"/>
    <mergeCell ref="A1253:B1253"/>
    <mergeCell ref="A181:B181"/>
    <mergeCell ref="A131:B131"/>
    <mergeCell ref="A352:B352"/>
    <mergeCell ref="A860:B860"/>
    <mergeCell ref="A1031:B1031"/>
    <mergeCell ref="A368:B368"/>
    <mergeCell ref="A639:B639"/>
    <mergeCell ref="A810:B810"/>
    <mergeCell ref="A1046:B1046"/>
    <mergeCell ref="A505:B505"/>
    <mergeCell ref="A383:B383"/>
    <mergeCell ref="A334:B334"/>
    <mergeCell ref="A570:B570"/>
    <mergeCell ref="A741:B741"/>
    <mergeCell ref="A78:B78"/>
    <mergeCell ref="A1097:B1097"/>
    <mergeCell ref="A80:B80"/>
    <mergeCell ref="A571:B571"/>
    <mergeCell ref="A1372:B1372"/>
    <mergeCell ref="A1166:B1166"/>
    <mergeCell ref="A436:B436"/>
    <mergeCell ref="A454:B454"/>
    <mergeCell ref="A437:B437"/>
    <mergeCell ref="A266:B266"/>
    <mergeCell ref="A1319:B1319"/>
    <mergeCell ref="A60:B60"/>
    <mergeCell ref="A502:B502"/>
    <mergeCell ref="A520:B520"/>
    <mergeCell ref="A197:B197"/>
    <mergeCell ref="A1321:B1321"/>
    <mergeCell ref="A658:B658"/>
    <mergeCell ref="A689:B689"/>
    <mergeCell ref="A385:B385"/>
    <mergeCell ref="A434:B434"/>
    <mergeCell ref="A876:B876"/>
    <mergeCell ref="A1047:B1047"/>
    <mergeCell ref="A384:B384"/>
    <mergeCell ref="A213:B213"/>
    <mergeCell ref="A1099:B1099"/>
    <mergeCell ref="A1403:B1403"/>
    <mergeCell ref="A607:B607"/>
    <mergeCell ref="A878:B878"/>
    <mergeCell ref="A1049:B1049"/>
    <mergeCell ref="A1032:B1032"/>
    <mergeCell ref="A386:B386"/>
    <mergeCell ref="A215:B215"/>
    <mergeCell ref="A573:B573"/>
    <mergeCell ref="A877:B877"/>
    <mergeCell ref="A1100:B1100"/>
    <mergeCell ref="A621:B621"/>
    <mergeCell ref="A673:B673"/>
    <mergeCell ref="A589:B589"/>
    <mergeCell ref="A760:B760"/>
    <mergeCell ref="A1029:B1029"/>
    <mergeCell ref="A1302:B1302"/>
    <mergeCell ref="A826:B826"/>
    <mergeCell ref="A503:B503"/>
    <mergeCell ref="A163:B163"/>
    <mergeCell ref="A828:B828"/>
    <mergeCell ref="A895:B895"/>
    <mergeCell ref="A740:B740"/>
    <mergeCell ref="A1182:B1182"/>
    <mergeCell ref="A742:B742"/>
    <mergeCell ref="A913:B913"/>
    <mergeCell ref="A1184:B1184"/>
    <mergeCell ref="A692:B692"/>
    <mergeCell ref="A521:B521"/>
    <mergeCell ref="A757:B757"/>
    <mergeCell ref="A879:B879"/>
    <mergeCell ref="A928:B928"/>
    <mergeCell ref="A539:B539"/>
    <mergeCell ref="A216:B216"/>
    <mergeCell ref="A45:B45"/>
    <mergeCell ref="A623:B623"/>
    <mergeCell ref="A452:B452"/>
    <mergeCell ref="A281:B281"/>
    <mergeCell ref="A1114:B1114"/>
    <mergeCell ref="A979:B979"/>
    <mergeCell ref="A1150:B1150"/>
    <mergeCell ref="A1421:B1421"/>
    <mergeCell ref="A316:B316"/>
    <mergeCell ref="A1116:B1116"/>
    <mergeCell ref="A46:B46"/>
    <mergeCell ref="A453:B453"/>
    <mergeCell ref="A282:B282"/>
    <mergeCell ref="A26:B26"/>
    <mergeCell ref="A468:B468"/>
    <mergeCell ref="A1353:B1353"/>
    <mergeCell ref="A641:B641"/>
    <mergeCell ref="A961:B961"/>
    <mergeCell ref="A1132:B1132"/>
    <mergeCell ref="A1303:B1303"/>
    <mergeCell ref="A165:B165"/>
    <mergeCell ref="A911:B911"/>
    <mergeCell ref="A1355:B1355"/>
    <mergeCell ref="A656:B656"/>
    <mergeCell ref="A827:B827"/>
    <mergeCell ref="A10:B10"/>
    <mergeCell ref="A1063:B1063"/>
    <mergeCell ref="A1134:B1134"/>
    <mergeCell ref="A811:B811"/>
    <mergeCell ref="A400:B400"/>
    <mergeCell ref="A471:B471"/>
    <mergeCell ref="A77:B77"/>
    <mergeCell ref="A927:B927"/>
    <mergeCell ref="A402:B402"/>
    <mergeCell ref="A1267:B1267"/>
    <mergeCell ref="A522:B522"/>
    <mergeCell ref="A758:B758"/>
    <mergeCell ref="A301:B301"/>
    <mergeCell ref="A1420:B1420"/>
    <mergeCell ref="A1285:B1285"/>
    <mergeCell ref="A113:B113"/>
    <mergeCell ref="A1422:B1422"/>
    <mergeCell ref="A1216:B1216"/>
    <mergeCell ref="A588:B588"/>
    <mergeCell ref="A759:B759"/>
    <mergeCell ref="A995:B995"/>
    <mergeCell ref="A96:B96"/>
    <mergeCell ref="A332:B332"/>
    <mergeCell ref="A250:B250"/>
    <mergeCell ref="A1369:B1369"/>
    <mergeCell ref="A998:B998"/>
    <mergeCell ref="A1440:B1440"/>
    <mergeCell ref="A706:B706"/>
    <mergeCell ref="A777:B777"/>
    <mergeCell ref="A1013:B1013"/>
    <mergeCell ref="A485:B485"/>
    <mergeCell ref="A929:B929"/>
    <mergeCell ref="A1371:B1371"/>
    <mergeCell ref="A708:B708"/>
    <mergeCell ref="A537:B537"/>
    <mergeCell ref="A1199:B1199"/>
    <mergeCell ref="A487:B487"/>
    <mergeCell ref="A1235:B1235"/>
    <mergeCell ref="A1387:B1387"/>
    <mergeCell ref="A29:B29"/>
    <mergeCell ref="A265:B265"/>
    <mergeCell ref="A44:B44"/>
    <mergeCell ref="A1066:B1066"/>
    <mergeCell ref="A1370:B1370"/>
    <mergeCell ref="A590:B590"/>
    <mergeCell ref="A894:B894"/>
    <mergeCell ref="A1301:B1301"/>
    <mergeCell ref="A638:B638"/>
    <mergeCell ref="A1148:B1148"/>
    <mergeCell ref="A825:B825"/>
    <mergeCell ref="A996:B996"/>
    <mergeCell ref="A861:B861"/>
    <mergeCell ref="A162:B162"/>
    <mergeCell ref="A335:B335"/>
    <mergeCell ref="A164:B164"/>
    <mergeCell ref="A553:B553"/>
    <mergeCell ref="A843:B843"/>
    <mergeCell ref="A1014:B1014"/>
    <mergeCell ref="A1185:B1185"/>
    <mergeCell ref="A1250:B1250"/>
    <mergeCell ref="A709:B709"/>
    <mergeCell ref="A538:B538"/>
    <mergeCell ref="A774:B774"/>
    <mergeCell ref="A945:B945"/>
    <mergeCell ref="A845:B845"/>
    <mergeCell ref="A111:B111"/>
    <mergeCell ref="A724:B724"/>
    <mergeCell ref="A1080:B1080"/>
    <mergeCell ref="A1251:B1251"/>
    <mergeCell ref="A79:B79"/>
    <mergeCell ref="A1219:B1219"/>
    <mergeCell ref="A963:B963"/>
    <mergeCell ref="A572:B572"/>
    <mergeCell ref="A366:B366"/>
    <mergeCell ref="A808:B808"/>
    <mergeCell ref="A1131:B1131"/>
    <mergeCell ref="A145:B145"/>
    <mergeCell ref="A946:B946"/>
    <mergeCell ref="A1456:B1456"/>
    <mergeCell ref="A1133:B1133"/>
    <mergeCell ref="A793:B793"/>
    <mergeCell ref="A964:B964"/>
    <mergeCell ref="A1200:B1200"/>
    <mergeCell ref="A63:B63"/>
    <mergeCell ref="A1320:B1320"/>
    <mergeCell ref="A350:B350"/>
    <mergeCell ref="A844:B844"/>
    <mergeCell ref="A1015:B1015"/>
    <mergeCell ref="A300:B300"/>
    <mergeCell ref="A94:B94"/>
    <mergeCell ref="A417:B417"/>
    <mergeCell ref="A859:B859"/>
    <mergeCell ref="A367:B367"/>
    <mergeCell ref="A1386:B1386"/>
    <mergeCell ref="A419:B419"/>
    <mergeCell ref="A910:B910"/>
    <mergeCell ref="A1081:B1081"/>
    <mergeCell ref="A264:B264"/>
    <mergeCell ref="A369:B369"/>
    <mergeCell ref="A418:B418"/>
    <mergeCell ref="A1083:B1083"/>
    <mergeCell ref="A1269:B1269"/>
    <mergeCell ref="A1406:B1406"/>
    <mergeCell ref="A451:B451"/>
    <mergeCell ref="A147:B147"/>
    <mergeCell ref="A743:B743"/>
    <mergeCell ref="A1270:B1270"/>
    <mergeCell ref="A1335:B1335"/>
    <mergeCell ref="A1457:B1457"/>
    <mergeCell ref="A1183:B1183"/>
    <mergeCell ref="A672:B672"/>
    <mergeCell ref="A794:B794"/>
    <mergeCell ref="A148:B148"/>
    <mergeCell ref="A1030:B1030"/>
    <mergeCell ref="A1201:B1201"/>
    <mergeCell ref="A707:B707"/>
    <mergeCell ref="A809:B809"/>
    <mergeCell ref="A980:B980"/>
    <mergeCell ref="A146:B146"/>
    <mergeCell ref="A351:B351"/>
    <mergeCell ref="A587:B587"/>
    <mergeCell ref="A95:B95"/>
    <mergeCell ref="A1388:B1388"/>
    <mergeCell ref="A896:B896"/>
    <mergeCell ref="A97:B97"/>
    <mergeCell ref="A420:B420"/>
    <mergeCell ref="A862:B862"/>
    <mergeCell ref="A199:B199"/>
    <mergeCell ref="A1389:B1389"/>
    <mergeCell ref="A435:B435"/>
    <mergeCell ref="A1454:B1454"/>
    <mergeCell ref="A726:B726"/>
    <mergeCell ref="A962:B962"/>
    <mergeCell ref="A606:B606"/>
    <mergeCell ref="A283:B283"/>
    <mergeCell ref="A1336:B1336"/>
    <mergeCell ref="A690:B690"/>
    <mergeCell ref="A519:B519"/>
    <mergeCell ref="A944:B944"/>
    <mergeCell ref="A1115:B1115"/>
    <mergeCell ref="A27:B27"/>
    <mergeCell ref="A214:B214"/>
    <mergeCell ref="A1338:B1338"/>
    <mergeCell ref="A675:B675"/>
    <mergeCell ref="A1117:B1117"/>
    <mergeCell ref="A893:B893"/>
    <mergeCell ref="A1064:B1064"/>
    <mergeCell ref="A401:B401"/>
    <mergeCell ref="A230:B230"/>
    <mergeCell ref="A9:B9"/>
    <mergeCell ref="A1202:B1202"/>
    <mergeCell ref="A403:B403"/>
    <mergeCell ref="A232:B232"/>
    <mergeCell ref="A1168:B1168"/>
    <mergeCell ref="A1404:B1404"/>
    <mergeCell ref="A182:B182"/>
    <mergeCell ref="A11:B11"/>
    <mergeCell ref="A1268:B1268"/>
    <mergeCell ref="A1286:B1286"/>
    <mergeCell ref="A792:B792"/>
    <mergeCell ref="A978:B978"/>
    <mergeCell ref="A556:B556"/>
    <mergeCell ref="A179:B179"/>
    <mergeCell ref="A298:B298"/>
    <mergeCell ref="A180:B180"/>
    <mergeCell ref="A622:B622"/>
    <mergeCell ref="A299:B299"/>
    <mergeCell ref="A1352:B1352"/>
    <mergeCell ref="A981:B981"/>
    <mergeCell ref="A1423:B1423"/>
    <mergeCell ref="A1217:B1217"/>
    <mergeCell ref="A912:B912"/>
    <mergeCell ref="A1354:B1354"/>
    <mergeCell ref="A284:B284"/>
    <mergeCell ref="A691:B691"/>
    <mergeCell ref="A1405:B1405"/>
    <mergeCell ref="A317:B317"/>
    <mergeCell ref="A233:B233"/>
    <mergeCell ref="A640:B640"/>
    <mergeCell ref="A469:B469"/>
    <mergeCell ref="A12:B12"/>
    <mergeCell ref="A1065:B1065"/>
    <mergeCell ref="A1236:B1236"/>
    <mergeCell ref="A248:B248"/>
    <mergeCell ref="A1438:B1438"/>
    <mergeCell ref="A604:B604"/>
    <mergeCell ref="A775:B775"/>
    <mergeCell ref="A247:B247"/>
    <mergeCell ref="A470:B470"/>
    <mergeCell ref="A43:B43"/>
    <mergeCell ref="A1304:B1304"/>
    <mergeCell ref="A130:B130"/>
    <mergeCell ref="A1149:B1149"/>
    <mergeCell ref="A1151:B1151"/>
    <mergeCell ref="A488:B488"/>
    <mergeCell ref="A196:B196"/>
    <mergeCell ref="A1218:B1218"/>
    <mergeCell ref="A997:B997"/>
    <mergeCell ref="A1233:B1233"/>
    <mergeCell ref="A198:B198"/>
    <mergeCell ref="A1048:B1048"/>
    <mergeCell ref="A1284:B1284"/>
    <mergeCell ref="A1455:B1455"/>
    <mergeCell ref="A1098:B1098"/>
    <mergeCell ref="A318:B318"/>
    <mergeCell ref="A112:B112"/>
    <mergeCell ref="A554:B554"/>
    <mergeCell ref="A249:B249"/>
    <mergeCell ref="A114:B114"/>
  </mergeCells>
  <pageMargins left="0.7" right="0.7" top="0.75" bottom="0.75" header="0.3" footer="0.3"/>
  <pageSetup orientation="portrait" paperSize="9" horizontalDpi="4294967293" verticalDpi="4294967293"/>
</worksheet>
</file>

<file path=xl/worksheets/sheet2.xml><?xml version="1.0" encoding="utf-8"?>
<worksheet xmlns="http://schemas.openxmlformats.org/spreadsheetml/2006/main">
  <sheetPr>
    <outlinePr summaryBelow="1" summaryRight="1"/>
    <pageSetUpPr/>
  </sheetPr>
  <dimension ref="A1:T200"/>
  <sheetViews>
    <sheetView tabSelected="1" zoomScale="80" zoomScaleNormal="80" workbookViewId="0">
      <selection activeCell="X8" sqref="X8"/>
    </sheetView>
  </sheetViews>
  <sheetFormatPr baseColWidth="8" defaultRowHeight="15"/>
  <cols>
    <col width="8.42578125" customWidth="1" min="4" max="9"/>
    <col width="9.5703125" customWidth="1" min="11" max="11"/>
    <col width="24.5703125" customWidth="1" min="12" max="12"/>
    <col width="17" customWidth="1" min="13" max="13"/>
    <col width="25.5703125" bestFit="1" customWidth="1" min="16" max="16"/>
    <col width="17" customWidth="1" min="17" max="17"/>
    <col width="25.28515625" customWidth="1" min="18" max="18"/>
    <col width="9.140625" customWidth="1" style="34" min="20" max="20"/>
  </cols>
  <sheetData>
    <row r="1" ht="15.75" customHeight="1" thickBot="1">
      <c r="K1" s="13" t="n"/>
      <c r="O1" s="13" t="n"/>
    </row>
    <row r="2" ht="29.25" customHeight="1" thickBot="1">
      <c r="A2" s="5" t="inlineStr">
        <is>
          <t>Passenger Assist List</t>
        </is>
      </c>
      <c r="J2" s="14" t="n"/>
      <c r="K2" s="14" t="n"/>
      <c r="L2" s="14" t="n"/>
      <c r="M2" s="14" t="n"/>
      <c r="N2" s="14" t="n"/>
      <c r="O2" s="14" t="n"/>
      <c r="P2" s="14" t="n"/>
      <c r="Q2" s="14" t="n"/>
      <c r="R2" s="6" t="n">
        <v>44746</v>
      </c>
    </row>
    <row r="3" ht="15.75" customHeight="1" thickBot="1">
      <c r="K3" s="13" t="n"/>
      <c r="N3" s="14" t="n"/>
      <c r="O3" s="14" t="n"/>
      <c r="P3" s="14" t="n"/>
      <c r="Q3" s="14" t="n"/>
      <c r="R3" s="14" t="n"/>
    </row>
    <row r="4" ht="15.75" customHeight="1" thickBot="1">
      <c r="J4" s="10" t="inlineStr">
        <is>
          <t>[Person_31]</t>
        </is>
      </c>
      <c r="K4" s="11" t="n"/>
      <c r="L4" s="11" t="n"/>
      <c r="M4" s="12" t="n"/>
      <c r="N4" s="10" t="inlineStr">
        <is>
          <t>Departure</t>
        </is>
      </c>
      <c r="O4" s="11" t="n"/>
      <c r="P4" s="11" t="n"/>
      <c r="Q4" s="12" t="n"/>
    </row>
    <row r="5" ht="30.75" customHeight="1" thickBot="1">
      <c r="A5" s="7" t="inlineStr">
        <is>
          <t>Job</t>
        </is>
      </c>
      <c r="B5" s="8" t="inlineStr">
        <is>
          <t>Assigned To</t>
        </is>
      </c>
      <c r="C5" s="9" t="inlineStr">
        <is>
          <t>Name</t>
        </is>
      </c>
      <c r="D5" s="35" t="inlineStr">
        <is>
          <t>HIP</t>
        </is>
      </c>
      <c r="E5" s="9" t="inlineStr">
        <is>
          <t>VIP</t>
        </is>
      </c>
      <c r="F5" s="35" t="inlineStr">
        <is>
          <t>W/C</t>
        </is>
      </c>
      <c r="G5" s="36" t="inlineStr">
        <is>
          <t>BR W/C</t>
        </is>
      </c>
      <c r="H5" s="36" t="inlineStr">
        <is>
          <t>Mob Imp</t>
        </is>
      </c>
      <c r="I5" s="9" t="inlineStr">
        <is>
          <t>[Person_32]</t>
        </is>
      </c>
      <c r="J5" s="15" t="inlineStr">
        <is>
          <t>Time</t>
        </is>
      </c>
      <c r="K5" s="55" t="inlineStr">
        <is>
          <t>Head
Code</t>
        </is>
      </c>
      <c r="L5" s="17" t="inlineStr">
        <is>
          <t>From</t>
        </is>
      </c>
      <c r="M5" s="16" t="inlineStr">
        <is>
          <t>[Person_33]</t>
        </is>
      </c>
      <c r="N5" s="19" t="inlineStr">
        <is>
          <t>Time</t>
        </is>
      </c>
      <c r="O5" s="18" t="inlineStr">
        <is>
          <t>Head Code</t>
        </is>
      </c>
      <c r="P5" s="17" t="inlineStr">
        <is>
          <t>Destination</t>
        </is>
      </c>
      <c r="Q5" s="16" t="inlineStr">
        <is>
          <t>[Person_33]</t>
        </is>
      </c>
      <c r="R5" s="20" t="inlineStr">
        <is>
          <t>Additional Comments</t>
        </is>
      </c>
    </row>
    <row r="6">
      <c r="A6" s="48">
        <f t="array" ref="A6:A89">_xlfn.UNIQUE(Col_AD)</f>
        <v/>
      </c>
      <c r="C6" s="49">
        <f t="array" ref="C6">IFERROR(INDEX(Col_W,MATCH(A6,Col_AD,0)),"")</f>
        <v/>
      </c>
      <c r="D6" s="21">
        <f t="array" ref="D6">IF(LEN(IF(ISNUMBER(SEARCH("hear*",INDEX(Col_M&amp;Col_R,MATCH(1,(Col_W=$C6)*(Col_AD=$A6),0)))),"*",""))&gt;0,"Y","")</f>
        <v/>
      </c>
      <c r="E6" s="22">
        <f t="array" ref="E6">IF(LEN(_xlfn.TEXTJOIN(,,IF(ISNUMBER(SEARCH({"VIP","Visual impairment"},INDEX(Col_M&amp;Col_R,MATCH(1,(Col_W=$C6)*(Col_AD=$A6),0)))),"*","")))&gt;0,"Y","")</f>
        <v/>
      </c>
      <c r="F6" s="24">
        <f t="array" ref="F6">IF(LEN(_xlfn.TEXTJOIN(,,IF(ISNUMBER(SEARCH({"Wheelchair user","Scooter"},INDEX(Col_M&amp;Col_R,MATCH(1,(Col_W=$C6)*(Col_AD=$A6),0)))),"*","")))&gt;0,"Y","")</f>
        <v/>
      </c>
      <c r="G6" s="23">
        <f t="array" ref="G6">IF(LEN(_xlfn.TEXTJOIN(,,IF(ISNUMBER(SEARCH({"Use of station buggy (if available)","Use of station wheelchair (if available)"},INDEX(Col_M&amp;Col_R,MATCH(1,(Col_W=$C6)*(Col_AD=$A6),0)))),"*","")))&gt;0,"Y","")</f>
        <v/>
      </c>
      <c r="H6" s="25">
        <f t="array" ref="H6">IF(LEN(_xlfn.TEXTJOIN(,,_xlfn.UNIQUE(IF(ISNUMBER(SEARCH({"Other mobility impairment","Learning difficulties","Other mobility aid user","Elderly","Uses walking stick"},INDEX(Col_M&amp;Col_R,MATCH(1,(Col_W=$C6)*(Col_AD=$A6),0)))),"*",""))))&gt;0,"Y","")</f>
        <v/>
      </c>
      <c r="I6" s="26">
        <f t="array" ref="I6">IF(LEN((_xlfn.TEXTJOIN(,,IF(ISNUMBER(SEARCH({"Wheelchair user","Scooter","Use of ramp"},INDEX(Col_M&amp;Col_R,MATCH(1,(Col_W=$C6)*(Col_AD=$A6),0)))),"*",""))))&gt;0,"Y","")</f>
        <v/>
      </c>
      <c r="J6" s="27">
        <f t="array" ref="J6">IFERROR(_xlfn._xlws.FILTER(Col_X,(Col_AD=$A6)*(Col_AE="Arrive")),"")</f>
        <v/>
      </c>
      <c r="K6" s="28">
        <f t="array" ref="K6">IFERROR(_xlfn._xlws.FILTER(Col_Z,(Col_AD=$A6)*(Col_AE="Arrive")),"")</f>
        <v/>
      </c>
      <c r="L6" s="54">
        <f t="array" ref="L6">IFERROR(_xlfn._xlws.FILTER(Col_AA,(Col_AD=$A6)*(Col_AE="Arrive")),"")</f>
        <v/>
      </c>
      <c r="M6" s="29">
        <f t="array" ref="M6">IFERROR(_xlfn._xlws.FILTER(Col_AC,(Col_AD=$A6)*(Col_AE="Arrive")),"")</f>
        <v/>
      </c>
      <c r="N6" s="27">
        <f t="array" ref="N6">IFERROR(_xlfn._xlws.FILTER(Col_Y,(Col_AD=$A6)*(Col_AE="Depart")),"")</f>
        <v/>
      </c>
      <c r="O6" s="28">
        <f t="array" ref="O6">IFERROR(_xlfn._xlws.FILTER(Col_Z,(Col_AD=$A6)*(Col_AE="Depart")),"")</f>
        <v/>
      </c>
      <c r="P6" s="30">
        <f t="array" ref="P6">IFERROR(_xlfn._xlws.FILTER(Col_AB,(Col_AD=$A6)*(Col_AE="Depart")),"")</f>
        <v/>
      </c>
      <c r="Q6" s="29">
        <f t="array" ref="Q6">IFERROR(_xlfn._xlws.FILTER(Col_AC,(Col_AD=$A6)*(Col_AE="Depart")),"")</f>
        <v/>
      </c>
      <c r="R6" s="31">
        <f t="array" ref="R6">IF(LEN(_xlfn.TEXTJOIN(,,IF(ISNUMBER(SEARCH({"Luggage"},INDEX(Col_M&amp;Col_R,MATCH(1,(Col_W=$C6)*(Col_AD=$A6),0)))),"*","")))&gt;0,"Luggage","")</f>
        <v/>
      </c>
      <c r="T6" s="37" t="n"/>
    </row>
    <row r="7">
      <c r="A7" s="48" t="n">
        <v>2</v>
      </c>
      <c r="C7" s="49">
        <f t="array" ref="C7">IFERROR(INDEX(Col_W,MATCH(A7,Col_AD,0)),"")</f>
        <v/>
      </c>
      <c r="D7" s="21">
        <f t="array" ref="D7">IF(LEN(IF(ISNUMBER(SEARCH("hear*",INDEX(Col_M&amp;Col_R,MATCH(1,(Col_W=$C7)*(Col_AD=$A7),0)))),"*",""))&gt;0,"Y","")</f>
        <v/>
      </c>
      <c r="E7" s="22">
        <f t="array" ref="E7">IF(LEN(_xlfn.TEXTJOIN(,,IF(ISNUMBER(SEARCH({"VIP","Visual impairment"},INDEX(Col_M&amp;Col_R,MATCH(1,(Col_W=$C7)*(Col_AD=$A7),0)))),"*","")))&gt;0,"Y","")</f>
        <v/>
      </c>
      <c r="F7" s="24">
        <f t="array" ref="F7">IF(LEN(_xlfn.TEXTJOIN(,,IF(ISNUMBER(SEARCH({"Wheelchair user","Scooter"},INDEX(Col_M&amp;Col_R,MATCH(1,(Col_W=$C7)*(Col_AD=$A7),0)))),"*","")))&gt;0,"Y","")</f>
        <v/>
      </c>
      <c r="G7" s="23">
        <f t="array" ref="G7">IF(LEN(_xlfn.TEXTJOIN(,,IF(ISNUMBER(SEARCH({"Use of station buggy (if available)","Use of station wheelchair (if available)"},INDEX(Col_M&amp;Col_R,MATCH(1,(Col_W=$C7)*(Col_AD=$A7),0)))),"*","")))&gt;0,"Y","")</f>
        <v/>
      </c>
      <c r="H7" s="25">
        <f t="array" ref="H7">IF(LEN(_xlfn.TEXTJOIN(,,_xlfn.UNIQUE(IF(ISNUMBER(SEARCH({"Other mobility impairment","Learning difficulties","Other mobility aid user","Elderly","Uses walking stick"},INDEX(Col_M&amp;Col_R,MATCH(1,(Col_W=$C7)*(Col_AD=$A7),0)))),"*",""))))&gt;0,"Y","")</f>
        <v/>
      </c>
      <c r="I7" s="26">
        <f t="array" ref="I7">IF(LEN((_xlfn.TEXTJOIN(,,IF(ISNUMBER(SEARCH({"Wheelchair user","Scooter","Use of ramp"},INDEX(Col_M&amp;Col_R,MATCH(1,(Col_W=$C7)*(Col_AD=$A7),0)))),"*",""))))&gt;0,"Y","")</f>
        <v/>
      </c>
      <c r="J7" s="27">
        <f t="array" ref="J7">IFERROR(_xlfn._xlws.FILTER(Col_X,(Col_AD=$A7)*(Col_AE="Arrive")),"")</f>
        <v/>
      </c>
      <c r="K7" s="28">
        <f t="array" ref="K7">IFERROR(_xlfn._xlws.FILTER(Col_Z,(Col_AD=$A7)*(Col_AE="Arrive")),"")</f>
        <v/>
      </c>
      <c r="L7" s="54">
        <f t="array" ref="L7">IFERROR(_xlfn._xlws.FILTER(Col_AA,(Col_AD=$A7)*(Col_AE="Arrive")),"")</f>
        <v/>
      </c>
      <c r="M7" s="29">
        <f t="array" ref="M7">IFERROR(_xlfn._xlws.FILTER(Col_AC,(Col_AD=$A7)*(Col_AE="Arrive")),"")</f>
        <v/>
      </c>
      <c r="N7" s="27">
        <f t="array" ref="N7">IFERROR(_xlfn._xlws.FILTER(Col_Y,(Col_AD=$A7)*(Col_AE="Depart")),"")</f>
        <v/>
      </c>
      <c r="O7" s="28">
        <f t="array" ref="O7">IFERROR(_xlfn._xlws.FILTER(Col_Z,(Col_AD=$A7)*(Col_AE="Depart")),"")</f>
        <v/>
      </c>
      <c r="P7" s="30">
        <f t="array" ref="P7">IFERROR(_xlfn._xlws.FILTER(Col_AB,(Col_AD=$A7)*(Col_AE="Depart")),"")</f>
        <v/>
      </c>
      <c r="Q7" s="29">
        <f t="array" ref="Q7">IFERROR(_xlfn._xlws.FILTER(Col_AC,(Col_AD=$A7)*(Col_AE="Depart")),"")</f>
        <v/>
      </c>
      <c r="R7" s="31">
        <f t="array" ref="R7">IF(LEN(_xlfn.TEXTJOIN(,,IF(ISNUMBER(SEARCH({"Luggage"},INDEX(Col_M&amp;Col_R,MATCH(1,(Col_W=$C7)*(Col_AD=$A7),0)))),"*","")))&gt;0,"Luggage","")</f>
        <v/>
      </c>
    </row>
    <row r="8">
      <c r="A8" s="48" t="n">
        <v>3</v>
      </c>
      <c r="C8" s="49">
        <f t="array" ref="C8">IFERROR(INDEX(Col_W,MATCH(A8,Col_AD,0)),"")</f>
        <v/>
      </c>
      <c r="D8" s="21">
        <f t="array" ref="D8">IF(LEN(IF(ISNUMBER(SEARCH("hear*",INDEX(Col_M&amp;Col_R,MATCH(1,(Col_W=$C8)*(Col_AD=$A8),0)))),"*",""))&gt;0,"Y","")</f>
        <v/>
      </c>
      <c r="E8" s="22">
        <f t="array" ref="E8">IF(LEN(_xlfn.TEXTJOIN(,,IF(ISNUMBER(SEARCH({"VIP","Visual impairment"},INDEX(Col_M&amp;Col_R,MATCH(1,(Col_W=$C8)*(Col_AD=$A8),0)))),"*","")))&gt;0,"Y","")</f>
        <v/>
      </c>
      <c r="F8" s="24">
        <f t="array" ref="F8">IF(LEN(_xlfn.TEXTJOIN(,,IF(ISNUMBER(SEARCH({"Wheelchair user","Scooter"},INDEX(Col_M&amp;Col_R,MATCH(1,(Col_W=$C8)*(Col_AD=$A8),0)))),"*","")))&gt;0,"Y","")</f>
        <v/>
      </c>
      <c r="G8" s="23">
        <f t="array" ref="G8">IF(LEN(_xlfn.TEXTJOIN(,,IF(ISNUMBER(SEARCH({"Use of station buggy (if available)","Use of station wheelchair (if available)"},INDEX(Col_M&amp;Col_R,MATCH(1,(Col_W=$C8)*(Col_AD=$A8),0)))),"*","")))&gt;0,"Y","")</f>
        <v/>
      </c>
      <c r="H8" s="25">
        <f t="array" ref="H8">IF(LEN(_xlfn.TEXTJOIN(,,_xlfn.UNIQUE(IF(ISNUMBER(SEARCH({"Other mobility impairment","Learning difficulties","Other mobility aid user","Elderly","Uses walking stick"},INDEX(Col_M&amp;Col_R,MATCH(1,(Col_W=$C8)*(Col_AD=$A8),0)))),"*",""))))&gt;0,"Y","")</f>
        <v/>
      </c>
      <c r="I8" s="26">
        <f t="array" ref="I8">IF(LEN((_xlfn.TEXTJOIN(,,IF(ISNUMBER(SEARCH({"Wheelchair user","Scooter","Use of ramp"},INDEX(Col_M&amp;Col_R,MATCH(1,(Col_W=$C8)*(Col_AD=$A8),0)))),"*",""))))&gt;0,"Y","")</f>
        <v/>
      </c>
      <c r="J8" s="27">
        <f t="array" ref="J8">IFERROR(_xlfn._xlws.FILTER(Col_X,(Col_AD=$A8)*(Col_AE="Arrive")),"")</f>
        <v/>
      </c>
      <c r="K8" s="28">
        <f t="array" ref="K8">IFERROR(_xlfn._xlws.FILTER(Col_Z,(Col_AD=$A8)*(Col_AE="Arrive")),"")</f>
        <v/>
      </c>
      <c r="L8" s="54">
        <f t="array" ref="L8">IFERROR(_xlfn._xlws.FILTER(Col_AA,(Col_AD=$A8)*(Col_AE="Arrive")),"")</f>
        <v/>
      </c>
      <c r="M8" s="29">
        <f t="array" ref="M8">IFERROR(_xlfn._xlws.FILTER(Col_AC,(Col_AD=$A8)*(Col_AE="Arrive")),"")</f>
        <v/>
      </c>
      <c r="N8" s="27">
        <f t="array" ref="N8">IFERROR(_xlfn._xlws.FILTER(Col_Y,(Col_AD=$A8)*(Col_AE="Depart")),"")</f>
        <v/>
      </c>
      <c r="O8" s="28">
        <f t="array" ref="O8">IFERROR(_xlfn._xlws.FILTER(Col_Z,(Col_AD=$A8)*(Col_AE="Depart")),"")</f>
        <v/>
      </c>
      <c r="P8" s="30">
        <f t="array" ref="P8">IFERROR(_xlfn._xlws.FILTER(Col_AB,(Col_AD=$A8)*(Col_AE="Depart")),"")</f>
        <v/>
      </c>
      <c r="Q8" s="29">
        <f t="array" ref="Q8">IFERROR(_xlfn._xlws.FILTER(Col_AC,(Col_AD=$A8)*(Col_AE="Depart")),"")</f>
        <v/>
      </c>
      <c r="R8" s="31">
        <f t="array" ref="R8">IF(LEN(_xlfn.TEXTJOIN(,,IF(ISNUMBER(SEARCH({"Luggage"},INDEX(Col_M&amp;Col_R,MATCH(1,(Col_W=$C8)*(Col_AD=$A8),0)))),"*","")))&gt;0,"Luggage","")</f>
        <v/>
      </c>
    </row>
    <row r="9">
      <c r="A9" s="48" t="n">
        <v>4</v>
      </c>
      <c r="C9" s="49">
        <f t="array" ref="C9">IFERROR(INDEX(Col_W,MATCH(A9,Col_AD,0)),"")</f>
        <v/>
      </c>
      <c r="D9" s="21">
        <f t="array" ref="D9">IF(LEN(IF(ISNUMBER(SEARCH("hear*",INDEX(Col_M&amp;Col_R,MATCH(1,(Col_W=$C9)*(Col_AD=$A9),0)))),"*",""))&gt;0,"Y","")</f>
        <v/>
      </c>
      <c r="E9" s="22">
        <f t="array" ref="E9">IF(LEN(_xlfn.TEXTJOIN(,,IF(ISNUMBER(SEARCH({"VIP","Visual impairment"},INDEX(Col_M&amp;Col_R,MATCH(1,(Col_W=$C9)*(Col_AD=$A9),0)))),"*","")))&gt;0,"Y","")</f>
        <v/>
      </c>
      <c r="F9" s="24">
        <f t="array" ref="F9">IF(LEN(_xlfn.TEXTJOIN(,,IF(ISNUMBER(SEARCH({"Wheelchair user","Scooter"},INDEX(Col_M&amp;Col_R,MATCH(1,(Col_W=$C9)*(Col_AD=$A9),0)))),"*","")))&gt;0,"Y","")</f>
        <v/>
      </c>
      <c r="G9" s="23">
        <f t="array" ref="G9">IF(LEN(_xlfn.TEXTJOIN(,,IF(ISNUMBER(SEARCH({"Use of station buggy (if available)","Use of station wheelchair (if available)"},INDEX(Col_M&amp;Col_R,MATCH(1,(Col_W=$C9)*(Col_AD=$A9),0)))),"*","")))&gt;0,"Y","")</f>
        <v/>
      </c>
      <c r="H9" s="25">
        <f t="array" ref="H9">IF(LEN(_xlfn.TEXTJOIN(,,_xlfn.UNIQUE(IF(ISNUMBER(SEARCH({"Other mobility impairment","Learning difficulties","Other mobility aid user","Elderly","Uses walking stick"},INDEX(Col_M&amp;Col_R,MATCH(1,(Col_W=$C9)*(Col_AD=$A9),0)))),"*",""))))&gt;0,"Y","")</f>
        <v/>
      </c>
      <c r="I9" s="26">
        <f t="array" ref="I9">IF(LEN((_xlfn.TEXTJOIN(,,IF(ISNUMBER(SEARCH({"Wheelchair user","Scooter","Use of ramp"},INDEX(Col_M&amp;Col_R,MATCH(1,(Col_W=$C9)*(Col_AD=$A9),0)))),"*",""))))&gt;0,"Y","")</f>
        <v/>
      </c>
      <c r="J9" s="27">
        <f t="array" ref="J9">IFERROR(_xlfn._xlws.FILTER(Col_X,(Col_AD=$A9)*(Col_AE="Arrive")),"")</f>
        <v/>
      </c>
      <c r="K9" s="28">
        <f t="array" ref="K9">IFERROR(_xlfn._xlws.FILTER(Col_Z,(Col_AD=$A9)*(Col_AE="Arrive")),"")</f>
        <v/>
      </c>
      <c r="L9" s="54">
        <f t="array" ref="L9">IFERROR(_xlfn._xlws.FILTER(Col_AA,(Col_AD=$A9)*(Col_AE="Arrive")),"")</f>
        <v/>
      </c>
      <c r="M9" s="29">
        <f t="array" ref="M9">IFERROR(_xlfn._xlws.FILTER(Col_AC,(Col_AD=$A9)*(Col_AE="Arrive")),"")</f>
        <v/>
      </c>
      <c r="N9" s="27">
        <f t="array" ref="N9">IFERROR(_xlfn._xlws.FILTER(Col_Y,(Col_AD=$A9)*(Col_AE="Depart")),"")</f>
        <v/>
      </c>
      <c r="O9" s="28">
        <f t="array" ref="O9">IFERROR(_xlfn._xlws.FILTER(Col_Z,(Col_AD=$A9)*(Col_AE="Depart")),"")</f>
        <v/>
      </c>
      <c r="P9" s="30">
        <f t="array" ref="P9">IFERROR(_xlfn._xlws.FILTER(Col_AB,(Col_AD=$A9)*(Col_AE="Depart")),"")</f>
        <v/>
      </c>
      <c r="Q9" s="29">
        <f t="array" ref="Q9">IFERROR(_xlfn._xlws.FILTER(Col_AC,(Col_AD=$A9)*(Col_AE="Depart")),"")</f>
        <v/>
      </c>
      <c r="R9" s="31">
        <f t="array" ref="R9">IF(LEN(_xlfn.TEXTJOIN(,,IF(ISNUMBER(SEARCH({"Luggage"},INDEX(Col_M&amp;Col_R,MATCH(1,(Col_W=$C9)*(Col_AD=$A9),0)))),"*","")))&gt;0,"Luggage","")</f>
        <v/>
      </c>
    </row>
    <row r="10">
      <c r="A10" s="48" t="n">
        <v>5</v>
      </c>
      <c r="C10" s="49">
        <f t="array" ref="C10">IFERROR(INDEX(Col_W,MATCH(A10,Col_AD,0)),"")</f>
        <v/>
      </c>
      <c r="D10" s="21">
        <f t="array" ref="D10">IF(LEN(IF(ISNUMBER(SEARCH("hear*",INDEX(Col_M&amp;Col_R,MATCH(1,(Col_W=$C10)*(Col_AD=$A10),0)))),"*",""))&gt;0,"Y","")</f>
        <v/>
      </c>
      <c r="E10" s="22">
        <f t="array" ref="E10">IF(LEN(_xlfn.TEXTJOIN(,,IF(ISNUMBER(SEARCH({"VIP","Visual impairment"},INDEX(Col_M&amp;Col_R,MATCH(1,(Col_W=$C10)*(Col_AD=$A10),0)))),"*","")))&gt;0,"Y","")</f>
        <v/>
      </c>
      <c r="F10" s="24">
        <f t="array" ref="F10">IF(LEN(_xlfn.TEXTJOIN(,,IF(ISNUMBER(SEARCH({"Wheelchair user","Scooter"},INDEX(Col_M&amp;Col_R,MATCH(1,(Col_W=$C10)*(Col_AD=$A10),0)))),"*","")))&gt;0,"Y","")</f>
        <v/>
      </c>
      <c r="G10" s="23">
        <f t="array" ref="G10">IF(LEN(_xlfn.TEXTJOIN(,,IF(ISNUMBER(SEARCH({"Use of station buggy (if available)","Use of station wheelchair (if available)"},INDEX(Col_M&amp;Col_R,MATCH(1,(Col_W=$C10)*(Col_AD=$A10),0)))),"*","")))&gt;0,"Y","")</f>
        <v/>
      </c>
      <c r="H10" s="25">
        <f t="array" ref="H10">IF(LEN(_xlfn.TEXTJOIN(,,_xlfn.UNIQUE(IF(ISNUMBER(SEARCH({"Other mobility impairment","Learning difficulties","Other mobility aid user","Elderly","Uses walking stick"},INDEX(Col_M&amp;Col_R,MATCH(1,(Col_W=$C10)*(Col_AD=$A10),0)))),"*",""))))&gt;0,"Y","")</f>
        <v/>
      </c>
      <c r="I10" s="26">
        <f t="array" ref="I10">IF(LEN((_xlfn.TEXTJOIN(,,IF(ISNUMBER(SEARCH({"Wheelchair user","Scooter","Use of ramp"},INDEX(Col_M&amp;Col_R,MATCH(1,(Col_W=$C10)*(Col_AD=$A10),0)))),"*",""))))&gt;0,"Y","")</f>
        <v/>
      </c>
      <c r="J10" s="27">
        <f t="array" ref="J10">IFERROR(_xlfn._xlws.FILTER(Col_X,(Col_AD=$A10)*(Col_AE="Arrive")),"")</f>
        <v/>
      </c>
      <c r="K10" s="28">
        <f t="array" ref="K10">IFERROR(_xlfn._xlws.FILTER(Col_Z,(Col_AD=$A10)*(Col_AE="Arrive")),"")</f>
        <v/>
      </c>
      <c r="L10" s="54">
        <f t="array" ref="L10">IFERROR(_xlfn._xlws.FILTER(Col_AA,(Col_AD=$A10)*(Col_AE="Arrive")),"")</f>
        <v/>
      </c>
      <c r="M10" s="29">
        <f t="array" ref="M10">IFERROR(_xlfn._xlws.FILTER(Col_AC,(Col_AD=$A10)*(Col_AE="Arrive")),"")</f>
        <v/>
      </c>
      <c r="N10" s="27">
        <f t="array" ref="N10">IFERROR(_xlfn._xlws.FILTER(Col_Y,(Col_AD=$A10)*(Col_AE="Depart")),"")</f>
        <v/>
      </c>
      <c r="O10" s="28">
        <f t="array" ref="O10">IFERROR(_xlfn._xlws.FILTER(Col_Z,(Col_AD=$A10)*(Col_AE="Depart")),"")</f>
        <v/>
      </c>
      <c r="P10" s="30">
        <f t="array" ref="P10">IFERROR(_xlfn._xlws.FILTER(Col_AB,(Col_AD=$A10)*(Col_AE="Depart")),"")</f>
        <v/>
      </c>
      <c r="Q10" s="29">
        <f t="array" ref="Q10">IFERROR(_xlfn._xlws.FILTER(Col_AC,(Col_AD=$A10)*(Col_AE="Depart")),"")</f>
        <v/>
      </c>
      <c r="R10" s="31">
        <f t="array" ref="R10">IF(LEN(_xlfn.TEXTJOIN(,,IF(ISNUMBER(SEARCH({"Luggage"},INDEX(Col_M&amp;Col_R,MATCH(1,(Col_W=$C10)*(Col_AD=$A10),0)))),"*","")))&gt;0,"Luggage","")</f>
        <v/>
      </c>
    </row>
    <row r="11">
      <c r="A11" s="48" t="n">
        <v>6</v>
      </c>
      <c r="C11" s="49">
        <f t="array" ref="C11">IFERROR(INDEX(Col_W,MATCH(A11,Col_AD,0)),"")</f>
        <v/>
      </c>
      <c r="D11" s="21">
        <f t="array" ref="D11">IF(LEN(IF(ISNUMBER(SEARCH("hear*",INDEX(Col_M&amp;Col_R,MATCH(1,(Col_W=$C11)*(Col_AD=$A11),0)))),"*",""))&gt;0,"Y","")</f>
        <v/>
      </c>
      <c r="E11" s="22">
        <f t="array" ref="E11">IF(LEN(_xlfn.TEXTJOIN(,,IF(ISNUMBER(SEARCH({"VIP","Visual impairment"},INDEX(Col_M&amp;Col_R,MATCH(1,(Col_W=$C11)*(Col_AD=$A11),0)))),"*","")))&gt;0,"Y","")</f>
        <v/>
      </c>
      <c r="F11" s="24">
        <f t="array" ref="F11">IF(LEN(_xlfn.TEXTJOIN(,,IF(ISNUMBER(SEARCH({"Wheelchair user","Scooter"},INDEX(Col_M&amp;Col_R,MATCH(1,(Col_W=$C11)*(Col_AD=$A11),0)))),"*","")))&gt;0,"Y","")</f>
        <v/>
      </c>
      <c r="G11" s="23">
        <f t="array" ref="G11">IF(LEN(_xlfn.TEXTJOIN(,,IF(ISNUMBER(SEARCH({"Use of station buggy (if available)","Use of station wheelchair (if available)"},INDEX(Col_M&amp;Col_R,MATCH(1,(Col_W=$C11)*(Col_AD=$A11),0)))),"*","")))&gt;0,"Y","")</f>
        <v/>
      </c>
      <c r="H11" s="25">
        <f t="array" ref="H11">IF(LEN(_xlfn.TEXTJOIN(,,_xlfn.UNIQUE(IF(ISNUMBER(SEARCH({"Other mobility impairment","Learning difficulties","Other mobility aid user","Elderly","Uses walking stick"},INDEX(Col_M&amp;Col_R,MATCH(1,(Col_W=$C11)*(Col_AD=$A11),0)))),"*",""))))&gt;0,"Y","")</f>
        <v/>
      </c>
      <c r="I11" s="26">
        <f t="array" ref="I11">IF(LEN((_xlfn.TEXTJOIN(,,IF(ISNUMBER(SEARCH({"Wheelchair user","Scooter","Use of ramp"},INDEX(Col_M&amp;Col_R,MATCH(1,(Col_W=$C11)*(Col_AD=$A11),0)))),"*",""))))&gt;0,"Y","")</f>
        <v/>
      </c>
      <c r="J11" s="27">
        <f t="array" ref="J11">IFERROR(_xlfn._xlws.FILTER(Col_X,(Col_AD=$A11)*(Col_AE="Arrive")),"")</f>
        <v/>
      </c>
      <c r="K11" s="28">
        <f t="array" ref="K11">IFERROR(_xlfn._xlws.FILTER(Col_Z,(Col_AD=$A11)*(Col_AE="Arrive")),"")</f>
        <v/>
      </c>
      <c r="L11" s="54">
        <f t="array" ref="L11">IFERROR(_xlfn._xlws.FILTER(Col_AA,(Col_AD=$A11)*(Col_AE="Arrive")),"")</f>
        <v/>
      </c>
      <c r="M11" s="29">
        <f t="array" ref="M11">IFERROR(_xlfn._xlws.FILTER(Col_AC,(Col_AD=$A11)*(Col_AE="Arrive")),"")</f>
        <v/>
      </c>
      <c r="N11" s="27">
        <f t="array" ref="N11">IFERROR(_xlfn._xlws.FILTER(Col_Y,(Col_AD=$A11)*(Col_AE="Depart")),"")</f>
        <v/>
      </c>
      <c r="O11" s="28">
        <f t="array" ref="O11">IFERROR(_xlfn._xlws.FILTER(Col_Z,(Col_AD=$A11)*(Col_AE="Depart")),"")</f>
        <v/>
      </c>
      <c r="P11" s="30">
        <f t="array" ref="P11">IFERROR(_xlfn._xlws.FILTER(Col_AB,(Col_AD=$A11)*(Col_AE="Depart")),"")</f>
        <v/>
      </c>
      <c r="Q11" s="29">
        <f t="array" ref="Q11">IFERROR(_xlfn._xlws.FILTER(Col_AC,(Col_AD=$A11)*(Col_AE="Depart")),"")</f>
        <v/>
      </c>
      <c r="R11" s="31">
        <f t="array" ref="R11">IF(LEN(_xlfn.TEXTJOIN(,,IF(ISNUMBER(SEARCH({"Luggage"},INDEX(Col_M&amp;Col_R,MATCH(1,(Col_W=$C11)*(Col_AD=$A11),0)))),"*","")))&gt;0,"Luggage","")</f>
        <v/>
      </c>
    </row>
    <row r="12">
      <c r="A12" s="48" t="n">
        <v>7</v>
      </c>
      <c r="C12" s="49">
        <f t="array" ref="C12">IFERROR(INDEX(Col_W,MATCH(A12,Col_AD,0)),"")</f>
        <v/>
      </c>
      <c r="D12" s="21">
        <f t="array" ref="D12">IF(LEN(IF(ISNUMBER(SEARCH("hear*",INDEX(Col_M&amp;Col_R,MATCH(1,(Col_W=$C12)*(Col_AD=$A12),0)))),"*",""))&gt;0,"Y","")</f>
        <v/>
      </c>
      <c r="E12" s="22">
        <f t="array" ref="E12">IF(LEN(_xlfn.TEXTJOIN(,,IF(ISNUMBER(SEARCH({"VIP","Visual impairment"},INDEX(Col_M&amp;Col_R,MATCH(1,(Col_W=$C12)*(Col_AD=$A12),0)))),"*","")))&gt;0,"Y","")</f>
        <v/>
      </c>
      <c r="F12" s="24">
        <f t="array" ref="F12">IF(LEN(_xlfn.TEXTJOIN(,,IF(ISNUMBER(SEARCH({"Wheelchair user","Scooter"},INDEX(Col_M&amp;Col_R,MATCH(1,(Col_W=$C12)*(Col_AD=$A12),0)))),"*","")))&gt;0,"Y","")</f>
        <v/>
      </c>
      <c r="G12" s="23">
        <f t="array" ref="G12">IF(LEN(_xlfn.TEXTJOIN(,,IF(ISNUMBER(SEARCH({"Use of station buggy (if available)","Use of station wheelchair (if available)"},INDEX(Col_M&amp;Col_R,MATCH(1,(Col_W=$C12)*(Col_AD=$A12),0)))),"*","")))&gt;0,"Y","")</f>
        <v/>
      </c>
      <c r="H12" s="25">
        <f t="array" ref="H12">IF(LEN(_xlfn.TEXTJOIN(,,_xlfn.UNIQUE(IF(ISNUMBER(SEARCH({"Other mobility impairment","Learning difficulties","Other mobility aid user","Elderly","Uses walking stick"},INDEX(Col_M&amp;Col_R,MATCH(1,(Col_W=$C12)*(Col_AD=$A12),0)))),"*",""))))&gt;0,"Y","")</f>
        <v/>
      </c>
      <c r="I12" s="26">
        <f t="array" ref="I12">IF(LEN((_xlfn.TEXTJOIN(,,IF(ISNUMBER(SEARCH({"Wheelchair user","Scooter","Use of ramp"},INDEX(Col_M&amp;Col_R,MATCH(1,(Col_W=$C12)*(Col_AD=$A12),0)))),"*",""))))&gt;0,"Y","")</f>
        <v/>
      </c>
      <c r="J12" s="27">
        <f t="array" ref="J12">IFERROR(_xlfn._xlws.FILTER(Col_X,(Col_AD=$A12)*(Col_AE="Arrive")),"")</f>
        <v/>
      </c>
      <c r="K12" s="28">
        <f t="array" ref="K12">IFERROR(_xlfn._xlws.FILTER(Col_Z,(Col_AD=$A12)*(Col_AE="Arrive")),"")</f>
        <v/>
      </c>
      <c r="L12" s="54">
        <f t="array" ref="L12">IFERROR(_xlfn._xlws.FILTER(Col_AA,(Col_AD=$A12)*(Col_AE="Arrive")),"")</f>
        <v/>
      </c>
      <c r="M12" s="29">
        <f t="array" ref="M12">IFERROR(_xlfn._xlws.FILTER(Col_AC,(Col_AD=$A12)*(Col_AE="Arrive")),"")</f>
        <v/>
      </c>
      <c r="N12" s="27">
        <f t="array" ref="N12">IFERROR(_xlfn._xlws.FILTER(Col_Y,(Col_AD=$A12)*(Col_AE="Depart")),"")</f>
        <v/>
      </c>
      <c r="O12" s="28">
        <f t="array" ref="O12">IFERROR(_xlfn._xlws.FILTER(Col_Z,(Col_AD=$A12)*(Col_AE="Depart")),"")</f>
        <v/>
      </c>
      <c r="P12" s="30">
        <f t="array" ref="P12">IFERROR(_xlfn._xlws.FILTER(Col_AB,(Col_AD=$A12)*(Col_AE="Depart")),"")</f>
        <v/>
      </c>
      <c r="Q12" s="29">
        <f t="array" ref="Q12">IFERROR(_xlfn._xlws.FILTER(Col_AC,(Col_AD=$A12)*(Col_AE="Depart")),"")</f>
        <v/>
      </c>
      <c r="R12" s="31">
        <f t="array" ref="R12">IF(LEN(_xlfn.TEXTJOIN(,,IF(ISNUMBER(SEARCH({"Luggage"},INDEX(Col_M&amp;Col_R,MATCH(1,(Col_W=$C12)*(Col_AD=$A12),0)))),"*","")))&gt;0,"Luggage","")</f>
        <v/>
      </c>
    </row>
    <row r="13">
      <c r="A13" s="48" t="n">
        <v>8</v>
      </c>
      <c r="C13" s="49">
        <f t="array" ref="C13">IFERROR(INDEX(Col_W,MATCH(A13,Col_AD,0)),"")</f>
        <v/>
      </c>
      <c r="D13" s="21">
        <f t="array" ref="D13">IF(LEN(IF(ISNUMBER(SEARCH("hear*",INDEX(Col_M&amp;Col_R,MATCH(1,(Col_W=$C13)*(Col_AD=$A13),0)))),"*",""))&gt;0,"Y","")</f>
        <v/>
      </c>
      <c r="E13" s="22">
        <f t="array" ref="E13">IF(LEN(_xlfn.TEXTJOIN(,,IF(ISNUMBER(SEARCH({"VIP","Visual impairment"},INDEX(Col_M&amp;Col_R,MATCH(1,(Col_W=$C13)*(Col_AD=$A13),0)))),"*","")))&gt;0,"Y","")</f>
        <v/>
      </c>
      <c r="F13" s="24">
        <f t="array" ref="F13">IF(LEN(_xlfn.TEXTJOIN(,,IF(ISNUMBER(SEARCH({"Wheelchair user","Scooter"},INDEX(Col_M&amp;Col_R,MATCH(1,(Col_W=$C13)*(Col_AD=$A13),0)))),"*","")))&gt;0,"Y","")</f>
        <v/>
      </c>
      <c r="G13" s="23">
        <f t="array" ref="G13">IF(LEN(_xlfn.TEXTJOIN(,,IF(ISNUMBER(SEARCH({"Use of station buggy (if available)","Use of station wheelchair (if available)"},INDEX(Col_M&amp;Col_R,MATCH(1,(Col_W=$C13)*(Col_AD=$A13),0)))),"*","")))&gt;0,"Y","")</f>
        <v/>
      </c>
      <c r="H13" s="25">
        <f t="array" ref="H13">IF(LEN(_xlfn.TEXTJOIN(,,_xlfn.UNIQUE(IF(ISNUMBER(SEARCH({"Other mobility impairment","Learning difficulties","Other mobility aid user","Elderly","Uses walking stick"},INDEX(Col_M&amp;Col_R,MATCH(1,(Col_W=$C13)*(Col_AD=$A13),0)))),"*",""))))&gt;0,"Y","")</f>
        <v/>
      </c>
      <c r="I13" s="26">
        <f t="array" ref="I13">IF(LEN((_xlfn.TEXTJOIN(,,IF(ISNUMBER(SEARCH({"Wheelchair user","Scooter","Use of ramp"},INDEX(Col_M&amp;Col_R,MATCH(1,(Col_W=$C13)*(Col_AD=$A13),0)))),"*",""))))&gt;0,"Y","")</f>
        <v/>
      </c>
      <c r="J13" s="27">
        <f t="array" ref="J13">IFERROR(_xlfn._xlws.FILTER(Col_X,(Col_AD=$A13)*(Col_AE="Arrive")),"")</f>
        <v/>
      </c>
      <c r="K13" s="28">
        <f t="array" ref="K13">IFERROR(_xlfn._xlws.FILTER(Col_Z,(Col_AD=$A13)*(Col_AE="Arrive")),"")</f>
        <v/>
      </c>
      <c r="L13" s="54">
        <f t="array" ref="L13">IFERROR(_xlfn._xlws.FILTER(Col_AA,(Col_AD=$A13)*(Col_AE="Arrive")),"")</f>
        <v/>
      </c>
      <c r="M13" s="29">
        <f t="array" ref="M13">IFERROR(_xlfn._xlws.FILTER(Col_AC,(Col_AD=$A13)*(Col_AE="Arrive")),"")</f>
        <v/>
      </c>
      <c r="N13" s="27">
        <f t="array" ref="N13">IFERROR(_xlfn._xlws.FILTER(Col_Y,(Col_AD=$A13)*(Col_AE="Depart")),"")</f>
        <v/>
      </c>
      <c r="O13" s="28">
        <f t="array" ref="O13">IFERROR(_xlfn._xlws.FILTER(Col_Z,(Col_AD=$A13)*(Col_AE="Depart")),"")</f>
        <v/>
      </c>
      <c r="P13" s="30">
        <f t="array" ref="P13">IFERROR(_xlfn._xlws.FILTER(Col_AB,(Col_AD=$A13)*(Col_AE="Depart")),"")</f>
        <v/>
      </c>
      <c r="Q13" s="29">
        <f t="array" ref="Q13">IFERROR(_xlfn._xlws.FILTER(Col_AC,(Col_AD=$A13)*(Col_AE="Depart")),"")</f>
        <v/>
      </c>
      <c r="R13" s="31">
        <f t="array" ref="R13">IF(LEN(_xlfn.TEXTJOIN(,,IF(ISNUMBER(SEARCH({"Luggage"},INDEX(Col_M&amp;Col_R,MATCH(1,(Col_W=$C13)*(Col_AD=$A13),0)))),"*","")))&gt;0,"Luggage","")</f>
        <v/>
      </c>
    </row>
    <row r="14">
      <c r="A14" s="48" t="n">
        <v>9</v>
      </c>
      <c r="C14" s="49">
        <f t="array" ref="C14">IFERROR(INDEX(Col_W,MATCH(A14,Col_AD,0)),"")</f>
        <v/>
      </c>
      <c r="D14" s="21">
        <f t="array" ref="D14">IF(LEN(IF(ISNUMBER(SEARCH("hear*",INDEX(Col_M&amp;Col_R,MATCH(1,(Col_W=$C14)*(Col_AD=$A14),0)))),"*",""))&gt;0,"Y","")</f>
        <v/>
      </c>
      <c r="E14" s="22">
        <f t="array" ref="E14">IF(LEN(_xlfn.TEXTJOIN(,,IF(ISNUMBER(SEARCH({"VIP","Visual impairment"},INDEX(Col_M&amp;Col_R,MATCH(1,(Col_W=$C14)*(Col_AD=$A14),0)))),"*","")))&gt;0,"Y","")</f>
        <v/>
      </c>
      <c r="F14" s="24">
        <f t="array" ref="F14">IF(LEN(_xlfn.TEXTJOIN(,,IF(ISNUMBER(SEARCH({"Wheelchair user","Scooter"},INDEX(Col_M&amp;Col_R,MATCH(1,(Col_W=$C14)*(Col_AD=$A14),0)))),"*","")))&gt;0,"Y","")</f>
        <v/>
      </c>
      <c r="G14" s="23">
        <f t="array" ref="G14">IF(LEN(_xlfn.TEXTJOIN(,,IF(ISNUMBER(SEARCH({"Use of station buggy (if available)","Use of station wheelchair (if available)"},INDEX(Col_M&amp;Col_R,MATCH(1,(Col_W=$C14)*(Col_AD=$A14),0)))),"*","")))&gt;0,"Y","")</f>
        <v/>
      </c>
      <c r="H14" s="25">
        <f t="array" ref="H14">IF(LEN(_xlfn.TEXTJOIN(,,_xlfn.UNIQUE(IF(ISNUMBER(SEARCH({"Other mobility impairment","Learning difficulties","Other mobility aid user","Elderly","Uses walking stick"},INDEX(Col_M&amp;Col_R,MATCH(1,(Col_W=$C14)*(Col_AD=$A14),0)))),"*",""))))&gt;0,"Y","")</f>
        <v/>
      </c>
      <c r="I14" s="26">
        <f t="array" ref="I14">IF(LEN((_xlfn.TEXTJOIN(,,IF(ISNUMBER(SEARCH({"Wheelchair user","Scooter","Use of ramp"},INDEX(Col_M&amp;Col_R,MATCH(1,(Col_W=$C14)*(Col_AD=$A14),0)))),"*",""))))&gt;0,"Y","")</f>
        <v/>
      </c>
      <c r="J14" s="27">
        <f t="array" ref="J14">IFERROR(_xlfn._xlws.FILTER(Col_X,(Col_AD=$A14)*(Col_AE="Arrive")),"")</f>
        <v/>
      </c>
      <c r="K14" s="28">
        <f t="array" ref="K14">IFERROR(_xlfn._xlws.FILTER(Col_Z,(Col_AD=$A14)*(Col_AE="Arrive")),"")</f>
        <v/>
      </c>
      <c r="L14" s="54">
        <f t="array" ref="L14">IFERROR(_xlfn._xlws.FILTER(Col_AA,(Col_AD=$A14)*(Col_AE="Arrive")),"")</f>
        <v/>
      </c>
      <c r="M14" s="29">
        <f t="array" ref="M14">IFERROR(_xlfn._xlws.FILTER(Col_AC,(Col_AD=$A14)*(Col_AE="Arrive")),"")</f>
        <v/>
      </c>
      <c r="N14" s="27">
        <f t="array" ref="N14">IFERROR(_xlfn._xlws.FILTER(Col_Y,(Col_AD=$A14)*(Col_AE="Depart")),"")</f>
        <v/>
      </c>
      <c r="O14" s="28">
        <f t="array" ref="O14">IFERROR(_xlfn._xlws.FILTER(Col_Z,(Col_AD=$A14)*(Col_AE="Depart")),"")</f>
        <v/>
      </c>
      <c r="P14" s="30">
        <f t="array" ref="P14">IFERROR(_xlfn._xlws.FILTER(Col_AB,(Col_AD=$A14)*(Col_AE="Depart")),"")</f>
        <v/>
      </c>
      <c r="Q14" s="29">
        <f t="array" ref="Q14">IFERROR(_xlfn._xlws.FILTER(Col_AC,(Col_AD=$A14)*(Col_AE="Depart")),"")</f>
        <v/>
      </c>
      <c r="R14" s="31">
        <f t="array" ref="R14">IF(LEN(_xlfn.TEXTJOIN(,,IF(ISNUMBER(SEARCH({"Luggage"},INDEX(Col_M&amp;Col_R,MATCH(1,(Col_W=$C14)*(Col_AD=$A14),0)))),"*","")))&gt;0,"Luggage","")</f>
        <v/>
      </c>
    </row>
    <row r="15">
      <c r="A15" s="48" t="n">
        <v>10</v>
      </c>
      <c r="C15" s="49">
        <f t="array" ref="C15">IFERROR(INDEX(Col_W,MATCH(A15,Col_AD,0)),"")</f>
        <v/>
      </c>
      <c r="D15" s="21">
        <f t="array" ref="D15">IF(LEN(IF(ISNUMBER(SEARCH("hear*",INDEX(Col_M&amp;Col_R,MATCH(1,(Col_W=$C15)*(Col_AD=$A15),0)))),"*",""))&gt;0,"Y","")</f>
        <v/>
      </c>
      <c r="E15" s="22">
        <f t="array" ref="E15">IF(LEN(_xlfn.TEXTJOIN(,,IF(ISNUMBER(SEARCH({"VIP","Visual impairment"},INDEX(Col_M&amp;Col_R,MATCH(1,(Col_W=$C15)*(Col_AD=$A15),0)))),"*","")))&gt;0,"Y","")</f>
        <v/>
      </c>
      <c r="F15" s="24">
        <f t="array" ref="F15">IF(LEN(_xlfn.TEXTJOIN(,,IF(ISNUMBER(SEARCH({"Wheelchair user","Scooter"},INDEX(Col_M&amp;Col_R,MATCH(1,(Col_W=$C15)*(Col_AD=$A15),0)))),"*","")))&gt;0,"Y","")</f>
        <v/>
      </c>
      <c r="G15" s="23">
        <f t="array" ref="G15">IF(LEN(_xlfn.TEXTJOIN(,,IF(ISNUMBER(SEARCH({"Use of station buggy (if available)","Use of station wheelchair (if available)"},INDEX(Col_M&amp;Col_R,MATCH(1,(Col_W=$C15)*(Col_AD=$A15),0)))),"*","")))&gt;0,"Y","")</f>
        <v/>
      </c>
      <c r="H15" s="25">
        <f t="array" ref="H15">IF(LEN(_xlfn.TEXTJOIN(,,_xlfn.UNIQUE(IF(ISNUMBER(SEARCH({"Other mobility impairment","Learning difficulties","Other mobility aid user","Elderly","Uses walking stick"},INDEX(Col_M&amp;Col_R,MATCH(1,(Col_W=$C15)*(Col_AD=$A15),0)))),"*",""))))&gt;0,"Y","")</f>
        <v/>
      </c>
      <c r="I15" s="26">
        <f t="array" ref="I15">IF(LEN((_xlfn.TEXTJOIN(,,IF(ISNUMBER(SEARCH({"Wheelchair user","Scooter","Use of ramp"},INDEX(Col_M&amp;Col_R,MATCH(1,(Col_W=$C15)*(Col_AD=$A15),0)))),"*",""))))&gt;0,"Y","")</f>
        <v/>
      </c>
      <c r="J15" s="27">
        <f t="array" ref="J15">IFERROR(_xlfn._xlws.FILTER(Col_X,(Col_AD=$A15)*(Col_AE="Arrive")),"")</f>
        <v/>
      </c>
      <c r="K15" s="28">
        <f t="array" ref="K15">IFERROR(_xlfn._xlws.FILTER(Col_Z,(Col_AD=$A15)*(Col_AE="Arrive")),"")</f>
        <v/>
      </c>
      <c r="L15" s="54">
        <f t="array" ref="L15">IFERROR(_xlfn._xlws.FILTER(Col_AA,(Col_AD=$A15)*(Col_AE="Arrive")),"")</f>
        <v/>
      </c>
      <c r="M15" s="29">
        <f t="array" ref="M15">IFERROR(_xlfn._xlws.FILTER(Col_AC,(Col_AD=$A15)*(Col_AE="Arrive")),"")</f>
        <v/>
      </c>
      <c r="N15" s="27">
        <f t="array" ref="N15">IFERROR(_xlfn._xlws.FILTER(Col_Y,(Col_AD=$A15)*(Col_AE="Depart")),"")</f>
        <v/>
      </c>
      <c r="O15" s="28">
        <f t="array" ref="O15">IFERROR(_xlfn._xlws.FILTER(Col_Z,(Col_AD=$A15)*(Col_AE="Depart")),"")</f>
        <v/>
      </c>
      <c r="P15" s="30">
        <f t="array" ref="P15">IFERROR(_xlfn._xlws.FILTER(Col_AB,(Col_AD=$A15)*(Col_AE="Depart")),"")</f>
        <v/>
      </c>
      <c r="Q15" s="29">
        <f t="array" ref="Q15">IFERROR(_xlfn._xlws.FILTER(Col_AC,(Col_AD=$A15)*(Col_AE="Depart")),"")</f>
        <v/>
      </c>
      <c r="R15" s="31">
        <f t="array" ref="R15">IF(LEN(_xlfn.TEXTJOIN(,,IF(ISNUMBER(SEARCH({"Luggage"},INDEX(Col_M&amp;Col_R,MATCH(1,(Col_W=$C15)*(Col_AD=$A15),0)))),"*","")))&gt;0,"Luggage","")</f>
        <v/>
      </c>
    </row>
    <row r="16">
      <c r="A16" s="48" t="n">
        <v>11</v>
      </c>
      <c r="C16" s="49">
        <f t="array" ref="C16">IFERROR(INDEX(Col_W,MATCH(A16,Col_AD,0)),"")</f>
        <v/>
      </c>
      <c r="D16" s="21">
        <f t="array" ref="D16">IF(LEN(IF(ISNUMBER(SEARCH("hear*",INDEX(Col_M&amp;Col_R,MATCH(1,(Col_W=$C16)*(Col_AD=$A16),0)))),"*",""))&gt;0,"Y","")</f>
        <v/>
      </c>
      <c r="E16" s="22">
        <f t="array" ref="E16">IF(LEN(_xlfn.TEXTJOIN(,,IF(ISNUMBER(SEARCH({"VIP","Visual impairment"},INDEX(Col_M&amp;Col_R,MATCH(1,(Col_W=$C16)*(Col_AD=$A16),0)))),"*","")))&gt;0,"Y","")</f>
        <v/>
      </c>
      <c r="F16" s="24">
        <f t="array" ref="F16">IF(LEN(_xlfn.TEXTJOIN(,,IF(ISNUMBER(SEARCH({"Wheelchair user","Scooter"},INDEX(Col_M&amp;Col_R,MATCH(1,(Col_W=$C16)*(Col_AD=$A16),0)))),"*","")))&gt;0,"Y","")</f>
        <v/>
      </c>
      <c r="G16" s="23">
        <f t="array" ref="G16">IF(LEN(_xlfn.TEXTJOIN(,,IF(ISNUMBER(SEARCH({"Use of station buggy (if available)","Use of station wheelchair (if available)"},INDEX(Col_M&amp;Col_R,MATCH(1,(Col_W=$C16)*(Col_AD=$A16),0)))),"*","")))&gt;0,"Y","")</f>
        <v/>
      </c>
      <c r="H16" s="25">
        <f t="array" ref="H16">IF(LEN(_xlfn.TEXTJOIN(,,_xlfn.UNIQUE(IF(ISNUMBER(SEARCH({"Other mobility impairment","Learning difficulties","Other mobility aid user","Elderly","Uses walking stick"},INDEX(Col_M&amp;Col_R,MATCH(1,(Col_W=$C16)*(Col_AD=$A16),0)))),"*",""))))&gt;0,"Y","")</f>
        <v/>
      </c>
      <c r="I16" s="26">
        <f t="array" ref="I16">IF(LEN((_xlfn.TEXTJOIN(,,IF(ISNUMBER(SEARCH({"Wheelchair user","Scooter","Use of ramp"},INDEX(Col_M&amp;Col_R,MATCH(1,(Col_W=$C16)*(Col_AD=$A16),0)))),"*",""))))&gt;0,"Y","")</f>
        <v/>
      </c>
      <c r="J16" s="27">
        <f t="array" ref="J16">IFERROR(_xlfn._xlws.FILTER(Col_X,(Col_AD=$A16)*(Col_AE="Arrive")),"")</f>
        <v/>
      </c>
      <c r="K16" s="28">
        <f t="array" ref="K16">IFERROR(_xlfn._xlws.FILTER(Col_Z,(Col_AD=$A16)*(Col_AE="Arrive")),"")</f>
        <v/>
      </c>
      <c r="L16" s="54">
        <f t="array" ref="L16">IFERROR(_xlfn._xlws.FILTER(Col_AA,(Col_AD=$A16)*(Col_AE="Arrive")),"")</f>
        <v/>
      </c>
      <c r="M16" s="29">
        <f t="array" ref="M16">IFERROR(_xlfn._xlws.FILTER(Col_AC,(Col_AD=$A16)*(Col_AE="Arrive")),"")</f>
        <v/>
      </c>
      <c r="N16" s="27">
        <f t="array" ref="N16">IFERROR(_xlfn._xlws.FILTER(Col_Y,(Col_AD=$A16)*(Col_AE="Depart")),"")</f>
        <v/>
      </c>
      <c r="O16" s="28">
        <f t="array" ref="O16">IFERROR(_xlfn._xlws.FILTER(Col_Z,(Col_AD=$A16)*(Col_AE="Depart")),"")</f>
        <v/>
      </c>
      <c r="P16" s="30">
        <f t="array" ref="P16">IFERROR(_xlfn._xlws.FILTER(Col_AB,(Col_AD=$A16)*(Col_AE="Depart")),"")</f>
        <v/>
      </c>
      <c r="Q16" s="29">
        <f t="array" ref="Q16">IFERROR(_xlfn._xlws.FILTER(Col_AC,(Col_AD=$A16)*(Col_AE="Depart")),"")</f>
        <v/>
      </c>
      <c r="R16" s="31">
        <f t="array" ref="R16">IF(LEN(_xlfn.TEXTJOIN(,,IF(ISNUMBER(SEARCH({"Luggage"},INDEX(Col_M&amp;Col_R,MATCH(1,(Col_W=$C16)*(Col_AD=$A16),0)))),"*","")))&gt;0,"Luggage","")</f>
        <v/>
      </c>
    </row>
    <row r="17">
      <c r="A17" s="48" t="n">
        <v>12</v>
      </c>
      <c r="C17" s="49">
        <f t="array" ref="C17">IFERROR(INDEX(Col_W,MATCH(A17,Col_AD,0)),"")</f>
        <v/>
      </c>
      <c r="D17" s="21">
        <f t="array" ref="D17">IF(LEN(IF(ISNUMBER(SEARCH("hear*",INDEX(Col_M&amp;Col_R,MATCH(1,(Col_W=$C17)*(Col_AD=$A17),0)))),"*",""))&gt;0,"Y","")</f>
        <v/>
      </c>
      <c r="E17" s="22">
        <f t="array" ref="E17">IF(LEN(_xlfn.TEXTJOIN(,,IF(ISNUMBER(SEARCH({"VIP","Visual impairment"},INDEX(Col_M&amp;Col_R,MATCH(1,(Col_W=$C17)*(Col_AD=$A17),0)))),"*","")))&gt;0,"Y","")</f>
        <v/>
      </c>
      <c r="F17" s="24">
        <f t="array" ref="F17">IF(LEN(_xlfn.TEXTJOIN(,,IF(ISNUMBER(SEARCH({"Wheelchair user","Scooter"},INDEX(Col_M&amp;Col_R,MATCH(1,(Col_W=$C17)*(Col_AD=$A17),0)))),"*","")))&gt;0,"Y","")</f>
        <v/>
      </c>
      <c r="G17" s="23">
        <f t="array" ref="G17">IF(LEN(_xlfn.TEXTJOIN(,,IF(ISNUMBER(SEARCH({"Use of station buggy (if available)","Use of station wheelchair (if available)"},INDEX(Col_M&amp;Col_R,MATCH(1,(Col_W=$C17)*(Col_AD=$A17),0)))),"*","")))&gt;0,"Y","")</f>
        <v/>
      </c>
      <c r="H17" s="25">
        <f t="array" ref="H17">IF(LEN(_xlfn.TEXTJOIN(,,_xlfn.UNIQUE(IF(ISNUMBER(SEARCH({"Other mobility impairment","Learning difficulties","Other mobility aid user","Elderly","Uses walking stick"},INDEX(Col_M&amp;Col_R,MATCH(1,(Col_W=$C17)*(Col_AD=$A17),0)))),"*",""))))&gt;0,"Y","")</f>
        <v/>
      </c>
      <c r="I17" s="26">
        <f t="array" ref="I17">IF(LEN((_xlfn.TEXTJOIN(,,IF(ISNUMBER(SEARCH({"Wheelchair user","Scooter","Use of ramp"},INDEX(Col_M&amp;Col_R,MATCH(1,(Col_W=$C17)*(Col_AD=$A17),0)))),"*",""))))&gt;0,"Y","")</f>
        <v/>
      </c>
      <c r="J17" s="27">
        <f t="array" ref="J17">IFERROR(_xlfn._xlws.FILTER(Col_X,(Col_AD=$A17)*(Col_AE="Arrive")),"")</f>
        <v/>
      </c>
      <c r="K17" s="28">
        <f t="array" ref="K17">IFERROR(_xlfn._xlws.FILTER(Col_Z,(Col_AD=$A17)*(Col_AE="Arrive")),"")</f>
        <v/>
      </c>
      <c r="L17" s="54">
        <f t="array" ref="L17">IFERROR(_xlfn._xlws.FILTER(Col_AA,(Col_AD=$A17)*(Col_AE="Arrive")),"")</f>
        <v/>
      </c>
      <c r="M17" s="29">
        <f t="array" ref="M17">IFERROR(_xlfn._xlws.FILTER(Col_AC,(Col_AD=$A17)*(Col_AE="Arrive")),"")</f>
        <v/>
      </c>
      <c r="N17" s="27">
        <f t="array" ref="N17">IFERROR(_xlfn._xlws.FILTER(Col_Y,(Col_AD=$A17)*(Col_AE="Depart")),"")</f>
        <v/>
      </c>
      <c r="O17" s="28">
        <f t="array" ref="O17">IFERROR(_xlfn._xlws.FILTER(Col_Z,(Col_AD=$A17)*(Col_AE="Depart")),"")</f>
        <v/>
      </c>
      <c r="P17" s="30">
        <f t="array" ref="P17">IFERROR(_xlfn._xlws.FILTER(Col_AB,(Col_AD=$A17)*(Col_AE="Depart")),"")</f>
        <v/>
      </c>
      <c r="Q17" s="29">
        <f t="array" ref="Q17">IFERROR(_xlfn._xlws.FILTER(Col_AC,(Col_AD=$A17)*(Col_AE="Depart")),"")</f>
        <v/>
      </c>
      <c r="R17" s="31">
        <f t="array" ref="R17">IF(LEN(_xlfn.TEXTJOIN(,,IF(ISNUMBER(SEARCH({"Luggage"},INDEX(Col_M&amp;Col_R,MATCH(1,(Col_W=$C17)*(Col_AD=$A17),0)))),"*","")))&gt;0,"Luggage","")</f>
        <v/>
      </c>
    </row>
    <row r="18">
      <c r="A18" s="48" t="n">
        <v>13</v>
      </c>
      <c r="C18" s="49">
        <f t="array" ref="C18">IFERROR(INDEX(Col_W,MATCH(A18,Col_AD,0)),"")</f>
        <v/>
      </c>
      <c r="D18" s="21">
        <f t="array" ref="D18">IF(LEN(IF(ISNUMBER(SEARCH("hear*",INDEX(Col_M&amp;Col_R,MATCH(1,(Col_W=$C18)*(Col_AD=$A18),0)))),"*",""))&gt;0,"Y","")</f>
        <v/>
      </c>
      <c r="E18" s="22">
        <f t="array" ref="E18">IF(LEN(_xlfn.TEXTJOIN(,,IF(ISNUMBER(SEARCH({"VIP","Visual impairment"},INDEX(Col_M&amp;Col_R,MATCH(1,(Col_W=$C18)*(Col_AD=$A18),0)))),"*","")))&gt;0,"Y","")</f>
        <v/>
      </c>
      <c r="F18" s="24">
        <f t="array" ref="F18">IF(LEN(_xlfn.TEXTJOIN(,,IF(ISNUMBER(SEARCH({"Wheelchair user","Scooter"},INDEX(Col_M&amp;Col_R,MATCH(1,(Col_W=$C18)*(Col_AD=$A18),0)))),"*","")))&gt;0,"Y","")</f>
        <v/>
      </c>
      <c r="G18" s="23">
        <f t="array" ref="G18">IF(LEN(_xlfn.TEXTJOIN(,,IF(ISNUMBER(SEARCH({"Use of station buggy (if available)","Use of station wheelchair (if available)"},INDEX(Col_M&amp;Col_R,MATCH(1,(Col_W=$C18)*(Col_AD=$A18),0)))),"*","")))&gt;0,"Y","")</f>
        <v/>
      </c>
      <c r="H18" s="25">
        <f t="array" ref="H18">IF(LEN(_xlfn.TEXTJOIN(,,_xlfn.UNIQUE(IF(ISNUMBER(SEARCH({"Other mobility impairment","Learning difficulties","Other mobility aid user","Elderly","Uses walking stick"},INDEX(Col_M&amp;Col_R,MATCH(1,(Col_W=$C18)*(Col_AD=$A18),0)))),"*",""))))&gt;0,"Y","")</f>
        <v/>
      </c>
      <c r="I18" s="26">
        <f t="array" ref="I18">IF(LEN((_xlfn.TEXTJOIN(,,IF(ISNUMBER(SEARCH({"Wheelchair user","Scooter","Use of ramp"},INDEX(Col_M&amp;Col_R,MATCH(1,(Col_W=$C18)*(Col_AD=$A18),0)))),"*",""))))&gt;0,"Y","")</f>
        <v/>
      </c>
      <c r="J18" s="27">
        <f t="array" ref="J18">IFERROR(_xlfn._xlws.FILTER(Col_X,(Col_AD=$A18)*(Col_AE="Arrive")),"")</f>
        <v/>
      </c>
      <c r="K18" s="28">
        <f t="array" ref="K18">IFERROR(_xlfn._xlws.FILTER(Col_Z,(Col_AD=$A18)*(Col_AE="Arrive")),"")</f>
        <v/>
      </c>
      <c r="L18" s="54">
        <f t="array" ref="L18">IFERROR(_xlfn._xlws.FILTER(Col_AA,(Col_AD=$A18)*(Col_AE="Arrive")),"")</f>
        <v/>
      </c>
      <c r="M18" s="29">
        <f t="array" ref="M18">IFERROR(_xlfn._xlws.FILTER(Col_AC,(Col_AD=$A18)*(Col_AE="Arrive")),"")</f>
        <v/>
      </c>
      <c r="N18" s="27">
        <f t="array" ref="N18">IFERROR(_xlfn._xlws.FILTER(Col_Y,(Col_AD=$A18)*(Col_AE="Depart")),"")</f>
        <v/>
      </c>
      <c r="O18" s="28">
        <f t="array" ref="O18">IFERROR(_xlfn._xlws.FILTER(Col_Z,(Col_AD=$A18)*(Col_AE="Depart")),"")</f>
        <v/>
      </c>
      <c r="P18" s="30">
        <f t="array" ref="P18">IFERROR(_xlfn._xlws.FILTER(Col_AB,(Col_AD=$A18)*(Col_AE="Depart")),"")</f>
        <v/>
      </c>
      <c r="Q18" s="29">
        <f t="array" ref="Q18">IFERROR(_xlfn._xlws.FILTER(Col_AC,(Col_AD=$A18)*(Col_AE="Depart")),"")</f>
        <v/>
      </c>
      <c r="R18" s="31">
        <f t="array" ref="R18">IF(LEN(_xlfn.TEXTJOIN(,,IF(ISNUMBER(SEARCH({"Luggage"},INDEX(Col_M&amp;Col_R,MATCH(1,(Col_W=$C18)*(Col_AD=$A18),0)))),"*","")))&gt;0,"Luggage","")</f>
        <v/>
      </c>
    </row>
    <row r="19">
      <c r="A19" s="48" t="n">
        <v>14</v>
      </c>
      <c r="C19" s="49">
        <f t="array" ref="C19">IFERROR(INDEX(Col_W,MATCH(A19,Col_AD,0)),"")</f>
        <v/>
      </c>
      <c r="D19" s="21">
        <f t="array" ref="D19">IF(LEN(IF(ISNUMBER(SEARCH("hear*",INDEX(Col_M&amp;Col_R,MATCH(1,(Col_W=$C19)*(Col_AD=$A19),0)))),"*",""))&gt;0,"Y","")</f>
        <v/>
      </c>
      <c r="E19" s="22">
        <f t="array" ref="E19">IF(LEN(_xlfn.TEXTJOIN(,,IF(ISNUMBER(SEARCH({"VIP","Visual impairment"},INDEX(Col_M&amp;Col_R,MATCH(1,(Col_W=$C19)*(Col_AD=$A19),0)))),"*","")))&gt;0,"Y","")</f>
        <v/>
      </c>
      <c r="F19" s="24">
        <f t="array" ref="F19">IF(LEN(_xlfn.TEXTJOIN(,,IF(ISNUMBER(SEARCH({"Wheelchair user","Scooter"},INDEX(Col_M&amp;Col_R,MATCH(1,(Col_W=$C19)*(Col_AD=$A19),0)))),"*","")))&gt;0,"Y","")</f>
        <v/>
      </c>
      <c r="G19" s="23">
        <f t="array" ref="G19">IF(LEN(_xlfn.TEXTJOIN(,,IF(ISNUMBER(SEARCH({"Use of station buggy (if available)","Use of station wheelchair (if available)"},INDEX(Col_M&amp;Col_R,MATCH(1,(Col_W=$C19)*(Col_AD=$A19),0)))),"*","")))&gt;0,"Y","")</f>
        <v/>
      </c>
      <c r="H19" s="25">
        <f t="array" ref="H19">IF(LEN(_xlfn.TEXTJOIN(,,_xlfn.UNIQUE(IF(ISNUMBER(SEARCH({"Other mobility impairment","Learning difficulties","Other mobility aid user","Elderly","Uses walking stick"},INDEX(Col_M&amp;Col_R,MATCH(1,(Col_W=$C19)*(Col_AD=$A19),0)))),"*",""))))&gt;0,"Y","")</f>
        <v/>
      </c>
      <c r="I19" s="26">
        <f t="array" ref="I19">IF(LEN((_xlfn.TEXTJOIN(,,IF(ISNUMBER(SEARCH({"Wheelchair user","Scooter","Use of ramp"},INDEX(Col_M&amp;Col_R,MATCH(1,(Col_W=$C19)*(Col_AD=$A19),0)))),"*",""))))&gt;0,"Y","")</f>
        <v/>
      </c>
      <c r="J19" s="27">
        <f t="array" ref="J19">IFERROR(_xlfn._xlws.FILTER(Col_X,(Col_AD=$A19)*(Col_AE="Arrive")),"")</f>
        <v/>
      </c>
      <c r="K19" s="28">
        <f t="array" ref="K19">IFERROR(_xlfn._xlws.FILTER(Col_Z,(Col_AD=$A19)*(Col_AE="Arrive")),"")</f>
        <v/>
      </c>
      <c r="L19" s="54">
        <f t="array" ref="L19">IFERROR(_xlfn._xlws.FILTER(Col_AA,(Col_AD=$A19)*(Col_AE="Arrive")),"")</f>
        <v/>
      </c>
      <c r="M19" s="29">
        <f t="array" ref="M19">IFERROR(_xlfn._xlws.FILTER(Col_AC,(Col_AD=$A19)*(Col_AE="Arrive")),"")</f>
        <v/>
      </c>
      <c r="N19" s="27">
        <f t="array" ref="N19">IFERROR(_xlfn._xlws.FILTER(Col_Y,(Col_AD=$A19)*(Col_AE="Depart")),"")</f>
        <v/>
      </c>
      <c r="O19" s="28">
        <f t="array" ref="O19">IFERROR(_xlfn._xlws.FILTER(Col_Z,(Col_AD=$A19)*(Col_AE="Depart")),"")</f>
        <v/>
      </c>
      <c r="P19" s="30">
        <f t="array" ref="P19">IFERROR(_xlfn._xlws.FILTER(Col_AB,(Col_AD=$A19)*(Col_AE="Depart")),"")</f>
        <v/>
      </c>
      <c r="Q19" s="29">
        <f t="array" ref="Q19">IFERROR(_xlfn._xlws.FILTER(Col_AC,(Col_AD=$A19)*(Col_AE="Depart")),"")</f>
        <v/>
      </c>
      <c r="R19" s="31">
        <f t="array" ref="R19">IF(LEN(_xlfn.TEXTJOIN(,,IF(ISNUMBER(SEARCH({"Luggage"},INDEX(Col_M&amp;Col_R,MATCH(1,(Col_W=$C19)*(Col_AD=$A19),0)))),"*","")))&gt;0,"Luggage","")</f>
        <v/>
      </c>
    </row>
    <row r="20">
      <c r="A20" s="48" t="n">
        <v>15</v>
      </c>
      <c r="C20" s="49">
        <f t="array" ref="C20">IFERROR(INDEX(Col_W,MATCH(A20,Col_AD,0)),"")</f>
        <v/>
      </c>
      <c r="D20" s="21">
        <f t="array" ref="D20">IF(LEN(IF(ISNUMBER(SEARCH("hear*",INDEX(Col_M&amp;Col_R,MATCH(1,(Col_W=$C20)*(Col_AD=$A20),0)))),"*",""))&gt;0,"Y","")</f>
        <v/>
      </c>
      <c r="E20" s="22">
        <f t="array" ref="E20">IF(LEN(_xlfn.TEXTJOIN(,,IF(ISNUMBER(SEARCH({"VIP","Visual impairment"},INDEX(Col_M&amp;Col_R,MATCH(1,(Col_W=$C20)*(Col_AD=$A20),0)))),"*","")))&gt;0,"Y","")</f>
        <v/>
      </c>
      <c r="F20" s="24">
        <f t="array" ref="F20">IF(LEN(_xlfn.TEXTJOIN(,,IF(ISNUMBER(SEARCH({"Wheelchair user","Scooter"},INDEX(Col_M&amp;Col_R,MATCH(1,(Col_W=$C20)*(Col_AD=$A20),0)))),"*","")))&gt;0,"Y","")</f>
        <v/>
      </c>
      <c r="G20" s="23">
        <f t="array" ref="G20">IF(LEN(_xlfn.TEXTJOIN(,,IF(ISNUMBER(SEARCH({"Use of station buggy (if available)","Use of station wheelchair (if available)"},INDEX(Col_M&amp;Col_R,MATCH(1,(Col_W=$C20)*(Col_AD=$A20),0)))),"*","")))&gt;0,"Y","")</f>
        <v/>
      </c>
      <c r="H20" s="25">
        <f t="array" ref="H20">IF(LEN(_xlfn.TEXTJOIN(,,_xlfn.UNIQUE(IF(ISNUMBER(SEARCH({"Other mobility impairment","Learning difficulties","Other mobility aid user","Elderly","Uses walking stick"},INDEX(Col_M&amp;Col_R,MATCH(1,(Col_W=$C20)*(Col_AD=$A20),0)))),"*",""))))&gt;0,"Y","")</f>
        <v/>
      </c>
      <c r="I20" s="26">
        <f t="array" ref="I20">IF(LEN((_xlfn.TEXTJOIN(,,IF(ISNUMBER(SEARCH({"Wheelchair user","Scooter","Use of ramp"},INDEX(Col_M&amp;Col_R,MATCH(1,(Col_W=$C20)*(Col_AD=$A20),0)))),"*",""))))&gt;0,"Y","")</f>
        <v/>
      </c>
      <c r="J20" s="27">
        <f t="array" ref="J20">IFERROR(_xlfn._xlws.FILTER(Col_X,(Col_AD=$A20)*(Col_AE="Arrive")),"")</f>
        <v/>
      </c>
      <c r="K20" s="28">
        <f t="array" ref="K20">IFERROR(_xlfn._xlws.FILTER(Col_Z,(Col_AD=$A20)*(Col_AE="Arrive")),"")</f>
        <v/>
      </c>
      <c r="L20" s="54">
        <f t="array" ref="L20">IFERROR(_xlfn._xlws.FILTER(Col_AA,(Col_AD=$A20)*(Col_AE="Arrive")),"")</f>
        <v/>
      </c>
      <c r="M20" s="29">
        <f t="array" ref="M20">IFERROR(_xlfn._xlws.FILTER(Col_AC,(Col_AD=$A20)*(Col_AE="Arrive")),"")</f>
        <v/>
      </c>
      <c r="N20" s="27">
        <f t="array" ref="N20">IFERROR(_xlfn._xlws.FILTER(Col_Y,(Col_AD=$A20)*(Col_AE="Depart")),"")</f>
        <v/>
      </c>
      <c r="O20" s="28">
        <f t="array" ref="O20">IFERROR(_xlfn._xlws.FILTER(Col_Z,(Col_AD=$A20)*(Col_AE="Depart")),"")</f>
        <v/>
      </c>
      <c r="P20" s="30">
        <f t="array" ref="P20">IFERROR(_xlfn._xlws.FILTER(Col_AB,(Col_AD=$A20)*(Col_AE="Depart")),"")</f>
        <v/>
      </c>
      <c r="Q20" s="29">
        <f t="array" ref="Q20">IFERROR(_xlfn._xlws.FILTER(Col_AC,(Col_AD=$A20)*(Col_AE="Depart")),"")</f>
        <v/>
      </c>
      <c r="R20" s="31">
        <f t="array" ref="R20">IF(LEN(_xlfn.TEXTJOIN(,,IF(ISNUMBER(SEARCH({"Luggage"},INDEX(Col_M&amp;Col_R,MATCH(1,(Col_W=$C20)*(Col_AD=$A20),0)))),"*","")))&gt;0,"Luggage","")</f>
        <v/>
      </c>
    </row>
    <row r="21">
      <c r="A21" s="48" t="n">
        <v>16</v>
      </c>
      <c r="C21" s="49">
        <f t="array" ref="C21">IFERROR(INDEX(Col_W,MATCH(A21,Col_AD,0)),"")</f>
        <v/>
      </c>
      <c r="D21" s="21">
        <f t="array" ref="D21">IF(LEN(IF(ISNUMBER(SEARCH("hear*",INDEX(Col_M&amp;Col_R,MATCH(1,(Col_W=$C21)*(Col_AD=$A21),0)))),"*",""))&gt;0,"Y","")</f>
        <v/>
      </c>
      <c r="E21" s="22">
        <f t="array" ref="E21">IF(LEN(_xlfn.TEXTJOIN(,,IF(ISNUMBER(SEARCH({"VIP","Visual impairment"},INDEX(Col_M&amp;Col_R,MATCH(1,(Col_W=$C21)*(Col_AD=$A21),0)))),"*","")))&gt;0,"Y","")</f>
        <v/>
      </c>
      <c r="F21" s="24">
        <f t="array" ref="F21">IF(LEN(_xlfn.TEXTJOIN(,,IF(ISNUMBER(SEARCH({"Wheelchair user","Scooter"},INDEX(Col_M&amp;Col_R,MATCH(1,(Col_W=$C21)*(Col_AD=$A21),0)))),"*","")))&gt;0,"Y","")</f>
        <v/>
      </c>
      <c r="G21" s="23">
        <f t="array" ref="G21">IF(LEN(_xlfn.TEXTJOIN(,,IF(ISNUMBER(SEARCH({"Use of station buggy (if available)","Use of station wheelchair (if available)"},INDEX(Col_M&amp;Col_R,MATCH(1,(Col_W=$C21)*(Col_AD=$A21),0)))),"*","")))&gt;0,"Y","")</f>
        <v/>
      </c>
      <c r="H21" s="25">
        <f t="array" ref="H21">IF(LEN(_xlfn.TEXTJOIN(,,_xlfn.UNIQUE(IF(ISNUMBER(SEARCH({"Other mobility impairment","Learning difficulties","Other mobility aid user","Elderly","Uses walking stick"},INDEX(Col_M&amp;Col_R,MATCH(1,(Col_W=$C21)*(Col_AD=$A21),0)))),"*",""))))&gt;0,"Y","")</f>
        <v/>
      </c>
      <c r="I21" s="26">
        <f t="array" ref="I21">IF(LEN((_xlfn.TEXTJOIN(,,IF(ISNUMBER(SEARCH({"Wheelchair user","Scooter","Use of ramp"},INDEX(Col_M&amp;Col_R,MATCH(1,(Col_W=$C21)*(Col_AD=$A21),0)))),"*",""))))&gt;0,"Y","")</f>
        <v/>
      </c>
      <c r="J21" s="27">
        <f t="array" ref="J21">IFERROR(_xlfn._xlws.FILTER(Col_X,(Col_AD=$A21)*(Col_AE="Arrive")),"")</f>
        <v/>
      </c>
      <c r="K21" s="28">
        <f t="array" ref="K21">IFERROR(_xlfn._xlws.FILTER(Col_Z,(Col_AD=$A21)*(Col_AE="Arrive")),"")</f>
        <v/>
      </c>
      <c r="L21" s="54">
        <f t="array" ref="L21">IFERROR(_xlfn._xlws.FILTER(Col_AA,(Col_AD=$A21)*(Col_AE="Arrive")),"")</f>
        <v/>
      </c>
      <c r="M21" s="29">
        <f t="array" ref="M21">IFERROR(_xlfn._xlws.FILTER(Col_AC,(Col_AD=$A21)*(Col_AE="Arrive")),"")</f>
        <v/>
      </c>
      <c r="N21" s="27">
        <f t="array" ref="N21">IFERROR(_xlfn._xlws.FILTER(Col_Y,(Col_AD=$A21)*(Col_AE="Depart")),"")</f>
        <v/>
      </c>
      <c r="O21" s="28">
        <f t="array" ref="O21">IFERROR(_xlfn._xlws.FILTER(Col_Z,(Col_AD=$A21)*(Col_AE="Depart")),"")</f>
        <v/>
      </c>
      <c r="P21" s="30">
        <f t="array" ref="P21">IFERROR(_xlfn._xlws.FILTER(Col_AB,(Col_AD=$A21)*(Col_AE="Depart")),"")</f>
        <v/>
      </c>
      <c r="Q21" s="29">
        <f t="array" ref="Q21">IFERROR(_xlfn._xlws.FILTER(Col_AC,(Col_AD=$A21)*(Col_AE="Depart")),"")</f>
        <v/>
      </c>
      <c r="R21" s="31">
        <f t="array" ref="R21">IF(LEN(_xlfn.TEXTJOIN(,,IF(ISNUMBER(SEARCH({"Luggage"},INDEX(Col_M&amp;Col_R,MATCH(1,(Col_W=$C21)*(Col_AD=$A21),0)))),"*","")))&gt;0,"Luggage","")</f>
        <v/>
      </c>
    </row>
    <row r="22">
      <c r="A22" s="48" t="n">
        <v>17</v>
      </c>
      <c r="C22" s="49">
        <f t="array" ref="C22">IFERROR(INDEX(Col_W,MATCH(A22,Col_AD,0)),"")</f>
        <v/>
      </c>
      <c r="D22" s="21">
        <f t="array" ref="D22">IF(LEN(IF(ISNUMBER(SEARCH("hear*",INDEX(Col_M&amp;Col_R,MATCH(1,(Col_W=$C22)*(Col_AD=$A22),0)))),"*",""))&gt;0,"Y","")</f>
        <v/>
      </c>
      <c r="E22" s="22">
        <f t="array" ref="E22">IF(LEN(_xlfn.TEXTJOIN(,,IF(ISNUMBER(SEARCH({"VIP","Visual impairment"},INDEX(Col_M&amp;Col_R,MATCH(1,(Col_W=$C22)*(Col_AD=$A22),0)))),"*","")))&gt;0,"Y","")</f>
        <v/>
      </c>
      <c r="F22" s="24">
        <f t="array" ref="F22">IF(LEN(_xlfn.TEXTJOIN(,,IF(ISNUMBER(SEARCH({"Wheelchair user","Scooter"},INDEX(Col_M&amp;Col_R,MATCH(1,(Col_W=$C22)*(Col_AD=$A22),0)))),"*","")))&gt;0,"Y","")</f>
        <v/>
      </c>
      <c r="G22" s="23">
        <f t="array" ref="G22">IF(LEN(_xlfn.TEXTJOIN(,,IF(ISNUMBER(SEARCH({"Use of station buggy (if available)","Use of station wheelchair (if available)"},INDEX(Col_M&amp;Col_R,MATCH(1,(Col_W=$C22)*(Col_AD=$A22),0)))),"*","")))&gt;0,"Y","")</f>
        <v/>
      </c>
      <c r="H22" s="25">
        <f t="array" ref="H22">IF(LEN(_xlfn.TEXTJOIN(,,_xlfn.UNIQUE(IF(ISNUMBER(SEARCH({"Other mobility impairment","Learning difficulties","Other mobility aid user","Elderly","Uses walking stick"},INDEX(Col_M&amp;Col_R,MATCH(1,(Col_W=$C22)*(Col_AD=$A22),0)))),"*",""))))&gt;0,"Y","")</f>
        <v/>
      </c>
      <c r="I22" s="26">
        <f t="array" ref="I22">IF(LEN((_xlfn.TEXTJOIN(,,IF(ISNUMBER(SEARCH({"Wheelchair user","Scooter","Use of ramp"},INDEX(Col_M&amp;Col_R,MATCH(1,(Col_W=$C22)*(Col_AD=$A22),0)))),"*",""))))&gt;0,"Y","")</f>
        <v/>
      </c>
      <c r="J22" s="27">
        <f t="array" ref="J22">IFERROR(_xlfn._xlws.FILTER(Col_X,(Col_AD=$A22)*(Col_AE="Arrive")),"")</f>
        <v/>
      </c>
      <c r="K22" s="28">
        <f t="array" ref="K22">IFERROR(_xlfn._xlws.FILTER(Col_Z,(Col_AD=$A22)*(Col_AE="Arrive")),"")</f>
        <v/>
      </c>
      <c r="L22" s="54">
        <f t="array" ref="L22">IFERROR(_xlfn._xlws.FILTER(Col_AA,(Col_AD=$A22)*(Col_AE="Arrive")),"")</f>
        <v/>
      </c>
      <c r="M22" s="29">
        <f t="array" ref="M22">IFERROR(_xlfn._xlws.FILTER(Col_AC,(Col_AD=$A22)*(Col_AE="Arrive")),"")</f>
        <v/>
      </c>
      <c r="N22" s="27">
        <f t="array" ref="N22">IFERROR(_xlfn._xlws.FILTER(Col_Y,(Col_AD=$A22)*(Col_AE="Depart")),"")</f>
        <v/>
      </c>
      <c r="O22" s="28">
        <f t="array" ref="O22">IFERROR(_xlfn._xlws.FILTER(Col_Z,(Col_AD=$A22)*(Col_AE="Depart")),"")</f>
        <v/>
      </c>
      <c r="P22" s="30">
        <f t="array" ref="P22">IFERROR(_xlfn._xlws.FILTER(Col_AB,(Col_AD=$A22)*(Col_AE="Depart")),"")</f>
        <v/>
      </c>
      <c r="Q22" s="29">
        <f t="array" ref="Q22">IFERROR(_xlfn._xlws.FILTER(Col_AC,(Col_AD=$A22)*(Col_AE="Depart")),"")</f>
        <v/>
      </c>
      <c r="R22" s="31">
        <f t="array" ref="R22">IF(LEN(_xlfn.TEXTJOIN(,,IF(ISNUMBER(SEARCH({"Luggage"},INDEX(Col_M&amp;Col_R,MATCH(1,(Col_W=$C22)*(Col_AD=$A22),0)))),"*","")))&gt;0,"Luggage","")</f>
        <v/>
      </c>
    </row>
    <row r="23">
      <c r="A23" s="48" t="n">
        <v>18</v>
      </c>
      <c r="C23" s="49">
        <f t="array" ref="C23">IFERROR(INDEX(Col_W,MATCH(A23,Col_AD,0)),"")</f>
        <v/>
      </c>
      <c r="D23" s="21">
        <f t="array" ref="D23">IF(LEN(IF(ISNUMBER(SEARCH("hear*",INDEX(Col_M&amp;Col_R,MATCH(1,(Col_W=$C23)*(Col_AD=$A23),0)))),"*",""))&gt;0,"Y","")</f>
        <v/>
      </c>
      <c r="E23" s="22">
        <f t="array" ref="E23">IF(LEN(_xlfn.TEXTJOIN(,,IF(ISNUMBER(SEARCH({"VIP","Visual impairment"},INDEX(Col_M&amp;Col_R,MATCH(1,(Col_W=$C23)*(Col_AD=$A23),0)))),"*","")))&gt;0,"Y","")</f>
        <v/>
      </c>
      <c r="F23" s="24">
        <f t="array" ref="F23">IF(LEN(_xlfn.TEXTJOIN(,,IF(ISNUMBER(SEARCH({"Wheelchair user","Scooter"},INDEX(Col_M&amp;Col_R,MATCH(1,(Col_W=$C23)*(Col_AD=$A23),0)))),"*","")))&gt;0,"Y","")</f>
        <v/>
      </c>
      <c r="G23" s="23">
        <f t="array" ref="G23">IF(LEN(_xlfn.TEXTJOIN(,,IF(ISNUMBER(SEARCH({"Use of station buggy (if available)","Use of station wheelchair (if available)"},INDEX(Col_M&amp;Col_R,MATCH(1,(Col_W=$C23)*(Col_AD=$A23),0)))),"*","")))&gt;0,"Y","")</f>
        <v/>
      </c>
      <c r="H23" s="25">
        <f t="array" ref="H23">IF(LEN(_xlfn.TEXTJOIN(,,_xlfn.UNIQUE(IF(ISNUMBER(SEARCH({"Other mobility impairment","Learning difficulties","Other mobility aid user","Elderly","Uses walking stick"},INDEX(Col_M&amp;Col_R,MATCH(1,(Col_W=$C23)*(Col_AD=$A23),0)))),"*",""))))&gt;0,"Y","")</f>
        <v/>
      </c>
      <c r="I23" s="26">
        <f t="array" ref="I23">IF(LEN((_xlfn.TEXTJOIN(,,IF(ISNUMBER(SEARCH({"Wheelchair user","Scooter","Use of ramp"},INDEX(Col_M&amp;Col_R,MATCH(1,(Col_W=$C23)*(Col_AD=$A23),0)))),"*",""))))&gt;0,"Y","")</f>
        <v/>
      </c>
      <c r="J23" s="27">
        <f t="array" ref="J23">IFERROR(_xlfn._xlws.FILTER(Col_X,(Col_AD=$A23)*(Col_AE="Arrive")),"")</f>
        <v/>
      </c>
      <c r="K23" s="28">
        <f t="array" ref="K23">IFERROR(_xlfn._xlws.FILTER(Col_Z,(Col_AD=$A23)*(Col_AE="Arrive")),"")</f>
        <v/>
      </c>
      <c r="L23" s="54">
        <f t="array" ref="L23">IFERROR(_xlfn._xlws.FILTER(Col_AA,(Col_AD=$A23)*(Col_AE="Arrive")),"")</f>
        <v/>
      </c>
      <c r="M23" s="29">
        <f t="array" ref="M23">IFERROR(_xlfn._xlws.FILTER(Col_AC,(Col_AD=$A23)*(Col_AE="Arrive")),"")</f>
        <v/>
      </c>
      <c r="N23" s="27">
        <f t="array" ref="N23">IFERROR(_xlfn._xlws.FILTER(Col_Y,(Col_AD=$A23)*(Col_AE="Depart")),"")</f>
        <v/>
      </c>
      <c r="O23" s="28">
        <f t="array" ref="O23">IFERROR(_xlfn._xlws.FILTER(Col_Z,(Col_AD=$A23)*(Col_AE="Depart")),"")</f>
        <v/>
      </c>
      <c r="P23" s="30">
        <f t="array" ref="P23">IFERROR(_xlfn._xlws.FILTER(Col_AB,(Col_AD=$A23)*(Col_AE="Depart")),"")</f>
        <v/>
      </c>
      <c r="Q23" s="29">
        <f t="array" ref="Q23">IFERROR(_xlfn._xlws.FILTER(Col_AC,(Col_AD=$A23)*(Col_AE="Depart")),"")</f>
        <v/>
      </c>
      <c r="R23" s="31">
        <f t="array" ref="R23">IF(LEN(_xlfn.TEXTJOIN(,,IF(ISNUMBER(SEARCH({"Luggage"},INDEX(Col_M&amp;Col_R,MATCH(1,(Col_W=$C23)*(Col_AD=$A23),0)))),"*","")))&gt;0,"Luggage","")</f>
        <v/>
      </c>
    </row>
    <row r="24">
      <c r="A24" s="48" t="n">
        <v>19</v>
      </c>
      <c r="C24" s="49">
        <f t="array" ref="C24">IFERROR(INDEX(Col_W,MATCH(A24,Col_AD,0)),"")</f>
        <v/>
      </c>
      <c r="D24" s="21">
        <f t="array" ref="D24">IF(LEN(IF(ISNUMBER(SEARCH("hear*",INDEX(Col_M&amp;Col_R,MATCH(1,(Col_W=$C24)*(Col_AD=$A24),0)))),"*",""))&gt;0,"Y","")</f>
        <v/>
      </c>
      <c r="E24" s="22">
        <f t="array" ref="E24">IF(LEN(_xlfn.TEXTJOIN(,,IF(ISNUMBER(SEARCH({"VIP","Visual impairment"},INDEX(Col_M&amp;Col_R,MATCH(1,(Col_W=$C24)*(Col_AD=$A24),0)))),"*","")))&gt;0,"Y","")</f>
        <v/>
      </c>
      <c r="F24" s="24">
        <f t="array" ref="F24">IF(LEN(_xlfn.TEXTJOIN(,,IF(ISNUMBER(SEARCH({"Wheelchair user","Scooter"},INDEX(Col_M&amp;Col_R,MATCH(1,(Col_W=$C24)*(Col_AD=$A24),0)))),"*","")))&gt;0,"Y","")</f>
        <v/>
      </c>
      <c r="G24" s="23">
        <f t="array" ref="G24">IF(LEN(_xlfn.TEXTJOIN(,,IF(ISNUMBER(SEARCH({"Use of station buggy (if available)","Use of station wheelchair (if available)"},INDEX(Col_M&amp;Col_R,MATCH(1,(Col_W=$C24)*(Col_AD=$A24),0)))),"*","")))&gt;0,"Y","")</f>
        <v/>
      </c>
      <c r="H24" s="25">
        <f t="array" ref="H24">IF(LEN(_xlfn.TEXTJOIN(,,_xlfn.UNIQUE(IF(ISNUMBER(SEARCH({"Other mobility impairment","Learning difficulties","Other mobility aid user","Elderly","Uses walking stick"},INDEX(Col_M&amp;Col_R,MATCH(1,(Col_W=$C24)*(Col_AD=$A24),0)))),"*",""))))&gt;0,"Y","")</f>
        <v/>
      </c>
      <c r="I24" s="26">
        <f t="array" ref="I24">IF(LEN((_xlfn.TEXTJOIN(,,IF(ISNUMBER(SEARCH({"Wheelchair user","Scooter","Use of ramp"},INDEX(Col_M&amp;Col_R,MATCH(1,(Col_W=$C24)*(Col_AD=$A24),0)))),"*",""))))&gt;0,"Y","")</f>
        <v/>
      </c>
      <c r="J24" s="27">
        <f t="array" ref="J24">IFERROR(_xlfn._xlws.FILTER(Col_X,(Col_AD=$A24)*(Col_AE="Arrive")),"")</f>
        <v/>
      </c>
      <c r="K24" s="28">
        <f t="array" ref="K24">IFERROR(_xlfn._xlws.FILTER(Col_Z,(Col_AD=$A24)*(Col_AE="Arrive")),"")</f>
        <v/>
      </c>
      <c r="L24" s="54">
        <f t="array" ref="L24">IFERROR(_xlfn._xlws.FILTER(Col_AA,(Col_AD=$A24)*(Col_AE="Arrive")),"")</f>
        <v/>
      </c>
      <c r="M24" s="29">
        <f t="array" ref="M24">IFERROR(_xlfn._xlws.FILTER(Col_AC,(Col_AD=$A24)*(Col_AE="Arrive")),"")</f>
        <v/>
      </c>
      <c r="N24" s="27">
        <f t="array" ref="N24">IFERROR(_xlfn._xlws.FILTER(Col_Y,(Col_AD=$A24)*(Col_AE="Depart")),"")</f>
        <v/>
      </c>
      <c r="O24" s="28">
        <f t="array" ref="O24">IFERROR(_xlfn._xlws.FILTER(Col_Z,(Col_AD=$A24)*(Col_AE="Depart")),"")</f>
        <v/>
      </c>
      <c r="P24" s="30">
        <f t="array" ref="P24">IFERROR(_xlfn._xlws.FILTER(Col_AB,(Col_AD=$A24)*(Col_AE="Depart")),"")</f>
        <v/>
      </c>
      <c r="Q24" s="29">
        <f t="array" ref="Q24">IFERROR(_xlfn._xlws.FILTER(Col_AC,(Col_AD=$A24)*(Col_AE="Depart")),"")</f>
        <v/>
      </c>
      <c r="R24" s="31">
        <f t="array" ref="R24">IF(LEN(_xlfn.TEXTJOIN(,,IF(ISNUMBER(SEARCH({"Luggage"},INDEX(Col_M&amp;Col_R,MATCH(1,(Col_W=$C24)*(Col_AD=$A24),0)))),"*","")))&gt;0,"Luggage","")</f>
        <v/>
      </c>
    </row>
    <row r="25">
      <c r="A25" s="48" t="n">
        <v>20</v>
      </c>
      <c r="C25" s="49">
        <f t="array" ref="C25">IFERROR(INDEX(Col_W,MATCH(A25,Col_AD,0)),"")</f>
        <v/>
      </c>
      <c r="D25" s="21">
        <f t="array" ref="D25">IF(LEN(IF(ISNUMBER(SEARCH("hear*",INDEX(Col_M&amp;Col_R,MATCH(1,(Col_W=$C25)*(Col_AD=$A25),0)))),"*",""))&gt;0,"Y","")</f>
        <v/>
      </c>
      <c r="E25" s="22">
        <f t="array" ref="E25">IF(LEN(_xlfn.TEXTJOIN(,,IF(ISNUMBER(SEARCH({"VIP","Visual impairment"},INDEX(Col_M&amp;Col_R,MATCH(1,(Col_W=$C25)*(Col_AD=$A25),0)))),"*","")))&gt;0,"Y","")</f>
        <v/>
      </c>
      <c r="F25" s="24">
        <f t="array" ref="F25">IF(LEN(_xlfn.TEXTJOIN(,,IF(ISNUMBER(SEARCH({"Wheelchair user","Scooter"},INDEX(Col_M&amp;Col_R,MATCH(1,(Col_W=$C25)*(Col_AD=$A25),0)))),"*","")))&gt;0,"Y","")</f>
        <v/>
      </c>
      <c r="G25" s="23">
        <f t="array" ref="G25">IF(LEN(_xlfn.TEXTJOIN(,,IF(ISNUMBER(SEARCH({"Use of station buggy (if available)","Use of station wheelchair (if available)"},INDEX(Col_M&amp;Col_R,MATCH(1,(Col_W=$C25)*(Col_AD=$A25),0)))),"*","")))&gt;0,"Y","")</f>
        <v/>
      </c>
      <c r="H25" s="25">
        <f t="array" ref="H25">IF(LEN(_xlfn.TEXTJOIN(,,_xlfn.UNIQUE(IF(ISNUMBER(SEARCH({"Other mobility impairment","Learning difficulties","Other mobility aid user","Elderly","Uses walking stick"},INDEX(Col_M&amp;Col_R,MATCH(1,(Col_W=$C25)*(Col_AD=$A25),0)))),"*",""))))&gt;0,"Y","")</f>
        <v/>
      </c>
      <c r="I25" s="26">
        <f t="array" ref="I25">IF(LEN((_xlfn.TEXTJOIN(,,IF(ISNUMBER(SEARCH({"Wheelchair user","Scooter","Use of ramp"},INDEX(Col_M&amp;Col_R,MATCH(1,(Col_W=$C25)*(Col_AD=$A25),0)))),"*",""))))&gt;0,"Y","")</f>
        <v/>
      </c>
      <c r="J25" s="27">
        <f t="array" ref="J25">IFERROR(_xlfn._xlws.FILTER(Col_X,(Col_AD=$A25)*(Col_AE="Arrive")),"")</f>
        <v/>
      </c>
      <c r="K25" s="28">
        <f t="array" ref="K25">IFERROR(_xlfn._xlws.FILTER(Col_Z,(Col_AD=$A25)*(Col_AE="Arrive")),"")</f>
        <v/>
      </c>
      <c r="L25" s="54">
        <f t="array" ref="L25">IFERROR(_xlfn._xlws.FILTER(Col_AA,(Col_AD=$A25)*(Col_AE="Arrive")),"")</f>
        <v/>
      </c>
      <c r="M25" s="29">
        <f t="array" ref="M25">IFERROR(_xlfn._xlws.FILTER(Col_AC,(Col_AD=$A25)*(Col_AE="Arrive")),"")</f>
        <v/>
      </c>
      <c r="N25" s="27">
        <f t="array" ref="N25">IFERROR(_xlfn._xlws.FILTER(Col_Y,(Col_AD=$A25)*(Col_AE="Depart")),"")</f>
        <v/>
      </c>
      <c r="O25" s="28">
        <f t="array" ref="O25">IFERROR(_xlfn._xlws.FILTER(Col_Z,(Col_AD=$A25)*(Col_AE="Depart")),"")</f>
        <v/>
      </c>
      <c r="P25" s="30">
        <f t="array" ref="P25">IFERROR(_xlfn._xlws.FILTER(Col_AB,(Col_AD=$A25)*(Col_AE="Depart")),"")</f>
        <v/>
      </c>
      <c r="Q25" s="29">
        <f t="array" ref="Q25">IFERROR(_xlfn._xlws.FILTER(Col_AC,(Col_AD=$A25)*(Col_AE="Depart")),"")</f>
        <v/>
      </c>
      <c r="R25" s="31">
        <f t="array" ref="R25">IF(LEN(_xlfn.TEXTJOIN(,,IF(ISNUMBER(SEARCH({"Luggage"},INDEX(Col_M&amp;Col_R,MATCH(1,(Col_W=$C25)*(Col_AD=$A25),0)))),"*","")))&gt;0,"Luggage","")</f>
        <v/>
      </c>
    </row>
    <row r="26">
      <c r="A26" s="48" t="n">
        <v>21</v>
      </c>
      <c r="C26" s="49">
        <f t="array" ref="C26">IFERROR(INDEX(Col_W,MATCH(A26,Col_AD,0)),"")</f>
        <v/>
      </c>
      <c r="D26" s="21">
        <f t="array" ref="D26">IF(LEN(IF(ISNUMBER(SEARCH("hear*",INDEX(Col_M&amp;Col_R,MATCH(1,(Col_W=$C26)*(Col_AD=$A26),0)))),"*",""))&gt;0,"Y","")</f>
        <v/>
      </c>
      <c r="E26" s="22">
        <f t="array" ref="E26">IF(LEN(_xlfn.TEXTJOIN(,,IF(ISNUMBER(SEARCH({"VIP","Visual impairment"},INDEX(Col_M&amp;Col_R,MATCH(1,(Col_W=$C26)*(Col_AD=$A26),0)))),"*","")))&gt;0,"Y","")</f>
        <v/>
      </c>
      <c r="F26" s="24">
        <f t="array" ref="F26">IF(LEN(_xlfn.TEXTJOIN(,,IF(ISNUMBER(SEARCH({"Wheelchair user","Scooter"},INDEX(Col_M&amp;Col_R,MATCH(1,(Col_W=$C26)*(Col_AD=$A26),0)))),"*","")))&gt;0,"Y","")</f>
        <v/>
      </c>
      <c r="G26" s="23">
        <f t="array" ref="G26">IF(LEN(_xlfn.TEXTJOIN(,,IF(ISNUMBER(SEARCH({"Use of station buggy (if available)","Use of station wheelchair (if available)"},INDEX(Col_M&amp;Col_R,MATCH(1,(Col_W=$C26)*(Col_AD=$A26),0)))),"*","")))&gt;0,"Y","")</f>
        <v/>
      </c>
      <c r="H26" s="25">
        <f t="array" ref="H26">IF(LEN(_xlfn.TEXTJOIN(,,_xlfn.UNIQUE(IF(ISNUMBER(SEARCH({"Other mobility impairment","Learning difficulties","Other mobility aid user","Elderly","Uses walking stick"},INDEX(Col_M&amp;Col_R,MATCH(1,(Col_W=$C26)*(Col_AD=$A26),0)))),"*",""))))&gt;0,"Y","")</f>
        <v/>
      </c>
      <c r="I26" s="26">
        <f t="array" ref="I26">IF(LEN((_xlfn.TEXTJOIN(,,IF(ISNUMBER(SEARCH({"Wheelchair user","Scooter","Use of ramp"},INDEX(Col_M&amp;Col_R,MATCH(1,(Col_W=$C26)*(Col_AD=$A26),0)))),"*",""))))&gt;0,"Y","")</f>
        <v/>
      </c>
      <c r="J26" s="27">
        <f t="array" ref="J26">IFERROR(_xlfn._xlws.FILTER(Col_X,(Col_AD=$A26)*(Col_AE="Arrive")),"")</f>
        <v/>
      </c>
      <c r="K26" s="28">
        <f t="array" ref="K26">IFERROR(_xlfn._xlws.FILTER(Col_Z,(Col_AD=$A26)*(Col_AE="Arrive")),"")</f>
        <v/>
      </c>
      <c r="L26" s="54">
        <f t="array" ref="L26">IFERROR(_xlfn._xlws.FILTER(Col_AA,(Col_AD=$A26)*(Col_AE="Arrive")),"")</f>
        <v/>
      </c>
      <c r="M26" s="29">
        <f t="array" ref="M26">IFERROR(_xlfn._xlws.FILTER(Col_AC,(Col_AD=$A26)*(Col_AE="Arrive")),"")</f>
        <v/>
      </c>
      <c r="N26" s="27">
        <f t="array" ref="N26">IFERROR(_xlfn._xlws.FILTER(Col_Y,(Col_AD=$A26)*(Col_AE="Depart")),"")</f>
        <v/>
      </c>
      <c r="O26" s="28">
        <f t="array" ref="O26">IFERROR(_xlfn._xlws.FILTER(Col_Z,(Col_AD=$A26)*(Col_AE="Depart")),"")</f>
        <v/>
      </c>
      <c r="P26" s="30">
        <f t="array" ref="P26">IFERROR(_xlfn._xlws.FILTER(Col_AB,(Col_AD=$A26)*(Col_AE="Depart")),"")</f>
        <v/>
      </c>
      <c r="Q26" s="29">
        <f t="array" ref="Q26">IFERROR(_xlfn._xlws.FILTER(Col_AC,(Col_AD=$A26)*(Col_AE="Depart")),"")</f>
        <v/>
      </c>
      <c r="R26" s="31">
        <f t="array" ref="R26">IF(LEN(_xlfn.TEXTJOIN(,,IF(ISNUMBER(SEARCH({"Luggage"},INDEX(Col_M&amp;Col_R,MATCH(1,(Col_W=$C26)*(Col_AD=$A26),0)))),"*","")))&gt;0,"Luggage","")</f>
        <v/>
      </c>
    </row>
    <row r="27">
      <c r="A27" s="48" t="n">
        <v>22</v>
      </c>
      <c r="C27" s="49">
        <f t="array" ref="C27">IFERROR(INDEX(Col_W,MATCH(A27,Col_AD,0)),"")</f>
        <v/>
      </c>
      <c r="D27" s="21">
        <f t="array" ref="D27">IF(LEN(IF(ISNUMBER(SEARCH("hear*",INDEX(Col_M&amp;Col_R,MATCH(1,(Col_W=$C27)*(Col_AD=$A27),0)))),"*",""))&gt;0,"Y","")</f>
        <v/>
      </c>
      <c r="E27" s="22">
        <f t="array" ref="E27">IF(LEN(_xlfn.TEXTJOIN(,,IF(ISNUMBER(SEARCH({"VIP","Visual impairment"},INDEX(Col_M&amp;Col_R,MATCH(1,(Col_W=$C27)*(Col_AD=$A27),0)))),"*","")))&gt;0,"Y","")</f>
        <v/>
      </c>
      <c r="F27" s="24">
        <f t="array" ref="F27">IF(LEN(_xlfn.TEXTJOIN(,,IF(ISNUMBER(SEARCH({"Wheelchair user","Scooter"},INDEX(Col_M&amp;Col_R,MATCH(1,(Col_W=$C27)*(Col_AD=$A27),0)))),"*","")))&gt;0,"Y","")</f>
        <v/>
      </c>
      <c r="G27" s="23">
        <f t="array" ref="G27">IF(LEN(_xlfn.TEXTJOIN(,,IF(ISNUMBER(SEARCH({"Use of station buggy (if available)","Use of station wheelchair (if available)"},INDEX(Col_M&amp;Col_R,MATCH(1,(Col_W=$C27)*(Col_AD=$A27),0)))),"*","")))&gt;0,"Y","")</f>
        <v/>
      </c>
      <c r="H27" s="25">
        <f t="array" ref="H27">IF(LEN(_xlfn.TEXTJOIN(,,_xlfn.UNIQUE(IF(ISNUMBER(SEARCH({"Other mobility impairment","Learning difficulties","Other mobility aid user","Elderly","Uses walking stick"},INDEX(Col_M&amp;Col_R,MATCH(1,(Col_W=$C27)*(Col_AD=$A27),0)))),"*",""))))&gt;0,"Y","")</f>
        <v/>
      </c>
      <c r="I27" s="26">
        <f t="array" ref="I27">IF(LEN((_xlfn.TEXTJOIN(,,IF(ISNUMBER(SEARCH({"Wheelchair user","Scooter","Use of ramp"},INDEX(Col_M&amp;Col_R,MATCH(1,(Col_W=$C27)*(Col_AD=$A27),0)))),"*",""))))&gt;0,"Y","")</f>
        <v/>
      </c>
      <c r="J27" s="27">
        <f t="array" ref="J27">IFERROR(_xlfn._xlws.FILTER(Col_X,(Col_AD=$A27)*(Col_AE="Arrive")),"")</f>
        <v/>
      </c>
      <c r="K27" s="28">
        <f t="array" ref="K27">IFERROR(_xlfn._xlws.FILTER(Col_Z,(Col_AD=$A27)*(Col_AE="Arrive")),"")</f>
        <v/>
      </c>
      <c r="L27" s="54">
        <f t="array" ref="L27">IFERROR(_xlfn._xlws.FILTER(Col_AA,(Col_AD=$A27)*(Col_AE="Arrive")),"")</f>
        <v/>
      </c>
      <c r="M27" s="29">
        <f t="array" ref="M27">IFERROR(_xlfn._xlws.FILTER(Col_AC,(Col_AD=$A27)*(Col_AE="Arrive")),"")</f>
        <v/>
      </c>
      <c r="N27" s="27">
        <f t="array" ref="N27">IFERROR(_xlfn._xlws.FILTER(Col_Y,(Col_AD=$A27)*(Col_AE="Depart")),"")</f>
        <v/>
      </c>
      <c r="O27" s="28">
        <f t="array" ref="O27">IFERROR(_xlfn._xlws.FILTER(Col_Z,(Col_AD=$A27)*(Col_AE="Depart")),"")</f>
        <v/>
      </c>
      <c r="P27" s="30">
        <f t="array" ref="P27">IFERROR(_xlfn._xlws.FILTER(Col_AB,(Col_AD=$A27)*(Col_AE="Depart")),"")</f>
        <v/>
      </c>
      <c r="Q27" s="29">
        <f t="array" ref="Q27">IFERROR(_xlfn._xlws.FILTER(Col_AC,(Col_AD=$A27)*(Col_AE="Depart")),"")</f>
        <v/>
      </c>
      <c r="R27" s="31">
        <f t="array" ref="R27">IF(LEN(_xlfn.TEXTJOIN(,,IF(ISNUMBER(SEARCH({"Luggage"},INDEX(Col_M&amp;Col_R,MATCH(1,(Col_W=$C27)*(Col_AD=$A27),0)))),"*","")))&gt;0,"Luggage","")</f>
        <v/>
      </c>
    </row>
    <row r="28">
      <c r="A28" s="48" t="n">
        <v>23</v>
      </c>
      <c r="C28" s="49">
        <f t="array" ref="C28">IFERROR(INDEX(Col_W,MATCH(A28,Col_AD,0)),"")</f>
        <v/>
      </c>
      <c r="D28" s="21">
        <f t="array" ref="D28">IF(LEN(IF(ISNUMBER(SEARCH("hear*",INDEX(Col_M&amp;Col_R,MATCH(1,(Col_W=$C28)*(Col_AD=$A28),0)))),"*",""))&gt;0,"Y","")</f>
        <v/>
      </c>
      <c r="E28" s="22">
        <f t="array" ref="E28">IF(LEN(_xlfn.TEXTJOIN(,,IF(ISNUMBER(SEARCH({"VIP","Visual impairment"},INDEX(Col_M&amp;Col_R,MATCH(1,(Col_W=$C28)*(Col_AD=$A28),0)))),"*","")))&gt;0,"Y","")</f>
        <v/>
      </c>
      <c r="F28" s="24">
        <f t="array" ref="F28">IF(LEN(_xlfn.TEXTJOIN(,,IF(ISNUMBER(SEARCH({"Wheelchair user","Scooter"},INDEX(Col_M&amp;Col_R,MATCH(1,(Col_W=$C28)*(Col_AD=$A28),0)))),"*","")))&gt;0,"Y","")</f>
        <v/>
      </c>
      <c r="G28" s="23">
        <f t="array" ref="G28">IF(LEN(_xlfn.TEXTJOIN(,,IF(ISNUMBER(SEARCH({"Use of station buggy (if available)","Use of station wheelchair (if available)"},INDEX(Col_M&amp;Col_R,MATCH(1,(Col_W=$C28)*(Col_AD=$A28),0)))),"*","")))&gt;0,"Y","")</f>
        <v/>
      </c>
      <c r="H28" s="25">
        <f t="array" ref="H28">IF(LEN(_xlfn.TEXTJOIN(,,_xlfn.UNIQUE(IF(ISNUMBER(SEARCH({"Other mobility impairment","Learning difficulties","Other mobility aid user","Elderly","Uses walking stick"},INDEX(Col_M&amp;Col_R,MATCH(1,(Col_W=$C28)*(Col_AD=$A28),0)))),"*",""))))&gt;0,"Y","")</f>
        <v/>
      </c>
      <c r="I28" s="26">
        <f t="array" ref="I28">IF(LEN((_xlfn.TEXTJOIN(,,IF(ISNUMBER(SEARCH({"Wheelchair user","Scooter","Use of ramp"},INDEX(Col_M&amp;Col_R,MATCH(1,(Col_W=$C28)*(Col_AD=$A28),0)))),"*",""))))&gt;0,"Y","")</f>
        <v/>
      </c>
      <c r="J28" s="27">
        <f t="array" ref="J28">IFERROR(_xlfn._xlws.FILTER(Col_X,(Col_AD=$A28)*(Col_AE="Arrive")),"")</f>
        <v/>
      </c>
      <c r="K28" s="28">
        <f t="array" ref="K28">IFERROR(_xlfn._xlws.FILTER(Col_Z,(Col_AD=$A28)*(Col_AE="Arrive")),"")</f>
        <v/>
      </c>
      <c r="L28" s="54">
        <f t="array" ref="L28">IFERROR(_xlfn._xlws.FILTER(Col_AA,(Col_AD=$A28)*(Col_AE="Arrive")),"")</f>
        <v/>
      </c>
      <c r="M28" s="29">
        <f t="array" ref="M28">IFERROR(_xlfn._xlws.FILTER(Col_AC,(Col_AD=$A28)*(Col_AE="Arrive")),"")</f>
        <v/>
      </c>
      <c r="N28" s="27">
        <f t="array" ref="N28">IFERROR(_xlfn._xlws.FILTER(Col_Y,(Col_AD=$A28)*(Col_AE="Depart")),"")</f>
        <v/>
      </c>
      <c r="O28" s="28">
        <f t="array" ref="O28">IFERROR(_xlfn._xlws.FILTER(Col_Z,(Col_AD=$A28)*(Col_AE="Depart")),"")</f>
        <v/>
      </c>
      <c r="P28" s="30">
        <f t="array" ref="P28">IFERROR(_xlfn._xlws.FILTER(Col_AB,(Col_AD=$A28)*(Col_AE="Depart")),"")</f>
        <v/>
      </c>
      <c r="Q28" s="29">
        <f t="array" ref="Q28">IFERROR(_xlfn._xlws.FILTER(Col_AC,(Col_AD=$A28)*(Col_AE="Depart")),"")</f>
        <v/>
      </c>
      <c r="R28" s="31">
        <f t="array" ref="R28">IF(LEN(_xlfn.TEXTJOIN(,,IF(ISNUMBER(SEARCH({"Luggage"},INDEX(Col_M&amp;Col_R,MATCH(1,(Col_W=$C28)*(Col_AD=$A28),0)))),"*","")))&gt;0,"Luggage","")</f>
        <v/>
      </c>
    </row>
    <row r="29">
      <c r="A29" s="48" t="n">
        <v>24</v>
      </c>
      <c r="C29" s="49">
        <f t="array" ref="C29">IFERROR(INDEX(Col_W,MATCH(A29,Col_AD,0)),"")</f>
        <v/>
      </c>
      <c r="D29" s="21">
        <f t="array" ref="D29">IF(LEN(IF(ISNUMBER(SEARCH("hear*",INDEX(Col_M&amp;Col_R,MATCH(1,(Col_W=$C29)*(Col_AD=$A29),0)))),"*",""))&gt;0,"Y","")</f>
        <v/>
      </c>
      <c r="E29" s="22">
        <f t="array" ref="E29">IF(LEN(_xlfn.TEXTJOIN(,,IF(ISNUMBER(SEARCH({"VIP","Visual impairment"},INDEX(Col_M&amp;Col_R,MATCH(1,(Col_W=$C29)*(Col_AD=$A29),0)))),"*","")))&gt;0,"Y","")</f>
        <v/>
      </c>
      <c r="F29" s="24">
        <f t="array" ref="F29">IF(LEN(_xlfn.TEXTJOIN(,,IF(ISNUMBER(SEARCH({"Wheelchair user","Scooter"},INDEX(Col_M&amp;Col_R,MATCH(1,(Col_W=$C29)*(Col_AD=$A29),0)))),"*","")))&gt;0,"Y","")</f>
        <v/>
      </c>
      <c r="G29" s="23">
        <f t="array" ref="G29">IF(LEN(_xlfn.TEXTJOIN(,,IF(ISNUMBER(SEARCH({"Use of station buggy (if available)","Use of station wheelchair (if available)"},INDEX(Col_M&amp;Col_R,MATCH(1,(Col_W=$C29)*(Col_AD=$A29),0)))),"*","")))&gt;0,"Y","")</f>
        <v/>
      </c>
      <c r="H29" s="25">
        <f t="array" ref="H29">IF(LEN(_xlfn.TEXTJOIN(,,_xlfn.UNIQUE(IF(ISNUMBER(SEARCH({"Other mobility impairment","Learning difficulties","Other mobility aid user","Elderly","Uses walking stick"},INDEX(Col_M&amp;Col_R,MATCH(1,(Col_W=$C29)*(Col_AD=$A29),0)))),"*",""))))&gt;0,"Y","")</f>
        <v/>
      </c>
      <c r="I29" s="26">
        <f t="array" ref="I29">IF(LEN((_xlfn.TEXTJOIN(,,IF(ISNUMBER(SEARCH({"Wheelchair user","Scooter","Use of ramp"},INDEX(Col_M&amp;Col_R,MATCH(1,(Col_W=$C29)*(Col_AD=$A29),0)))),"*",""))))&gt;0,"Y","")</f>
        <v/>
      </c>
      <c r="J29" s="27">
        <f t="array" ref="J29">IFERROR(_xlfn._xlws.FILTER(Col_X,(Col_AD=$A29)*(Col_AE="Arrive")),"")</f>
        <v/>
      </c>
      <c r="K29" s="28">
        <f t="array" ref="K29">IFERROR(_xlfn._xlws.FILTER(Col_Z,(Col_AD=$A29)*(Col_AE="Arrive")),"")</f>
        <v/>
      </c>
      <c r="L29" s="54">
        <f t="array" ref="L29">IFERROR(_xlfn._xlws.FILTER(Col_AA,(Col_AD=$A29)*(Col_AE="Arrive")),"")</f>
        <v/>
      </c>
      <c r="M29" s="29">
        <f t="array" ref="M29">IFERROR(_xlfn._xlws.FILTER(Col_AC,(Col_AD=$A29)*(Col_AE="Arrive")),"")</f>
        <v/>
      </c>
      <c r="N29" s="27">
        <f t="array" ref="N29">IFERROR(_xlfn._xlws.FILTER(Col_Y,(Col_AD=$A29)*(Col_AE="Depart")),"")</f>
        <v/>
      </c>
      <c r="O29" s="28">
        <f t="array" ref="O29">IFERROR(_xlfn._xlws.FILTER(Col_Z,(Col_AD=$A29)*(Col_AE="Depart")),"")</f>
        <v/>
      </c>
      <c r="P29" s="30">
        <f t="array" ref="P29">IFERROR(_xlfn._xlws.FILTER(Col_AB,(Col_AD=$A29)*(Col_AE="Depart")),"")</f>
        <v/>
      </c>
      <c r="Q29" s="29">
        <f t="array" ref="Q29">IFERROR(_xlfn._xlws.FILTER(Col_AC,(Col_AD=$A29)*(Col_AE="Depart")),"")</f>
        <v/>
      </c>
      <c r="R29" s="31">
        <f t="array" ref="R29">IF(LEN(_xlfn.TEXTJOIN(,,IF(ISNUMBER(SEARCH({"Luggage"},INDEX(Col_M&amp;Col_R,MATCH(1,(Col_W=$C29)*(Col_AD=$A29),0)))),"*","")))&gt;0,"Luggage","")</f>
        <v/>
      </c>
    </row>
    <row r="30">
      <c r="A30" s="48" t="n">
        <v>25</v>
      </c>
      <c r="C30" s="49">
        <f t="array" ref="C30">IFERROR(INDEX(Col_W,MATCH(A30,Col_AD,0)),"")</f>
        <v/>
      </c>
      <c r="D30" s="21">
        <f t="array" ref="D30">IF(LEN(IF(ISNUMBER(SEARCH("hear*",INDEX(Col_M&amp;Col_R,MATCH(1,(Col_W=$C30)*(Col_AD=$A30),0)))),"*",""))&gt;0,"Y","")</f>
        <v/>
      </c>
      <c r="E30" s="22">
        <f t="array" ref="E30">IF(LEN(_xlfn.TEXTJOIN(,,IF(ISNUMBER(SEARCH({"VIP","Visual impairment"},INDEX(Col_M&amp;Col_R,MATCH(1,(Col_W=$C30)*(Col_AD=$A30),0)))),"*","")))&gt;0,"Y","")</f>
        <v/>
      </c>
      <c r="F30" s="24">
        <f t="array" ref="F30">IF(LEN(_xlfn.TEXTJOIN(,,IF(ISNUMBER(SEARCH({"Wheelchair user","Scooter"},INDEX(Col_M&amp;Col_R,MATCH(1,(Col_W=$C30)*(Col_AD=$A30),0)))),"*","")))&gt;0,"Y","")</f>
        <v/>
      </c>
      <c r="G30" s="23">
        <f t="array" ref="G30">IF(LEN(_xlfn.TEXTJOIN(,,IF(ISNUMBER(SEARCH({"Use of station buggy (if available)","Use of station wheelchair (if available)"},INDEX(Col_M&amp;Col_R,MATCH(1,(Col_W=$C30)*(Col_AD=$A30),0)))),"*","")))&gt;0,"Y","")</f>
        <v/>
      </c>
      <c r="H30" s="25">
        <f t="array" ref="H30">IF(LEN(_xlfn.TEXTJOIN(,,_xlfn.UNIQUE(IF(ISNUMBER(SEARCH({"Other mobility impairment","Learning difficulties","Other mobility aid user","Elderly","Uses walking stick"},INDEX(Col_M&amp;Col_R,MATCH(1,(Col_W=$C30)*(Col_AD=$A30),0)))),"*",""))))&gt;0,"Y","")</f>
        <v/>
      </c>
      <c r="I30" s="26">
        <f t="array" ref="I30">IF(LEN((_xlfn.TEXTJOIN(,,IF(ISNUMBER(SEARCH({"Wheelchair user","Scooter","Use of ramp"},INDEX(Col_M&amp;Col_R,MATCH(1,(Col_W=$C30)*(Col_AD=$A30),0)))),"*",""))))&gt;0,"Y","")</f>
        <v/>
      </c>
      <c r="J30" s="27">
        <f t="array" ref="J30">IFERROR(_xlfn._xlws.FILTER(Col_X,(Col_AD=$A30)*(Col_AE="Arrive")),"")</f>
        <v/>
      </c>
      <c r="K30" s="28">
        <f t="array" ref="K30">IFERROR(_xlfn._xlws.FILTER(Col_Z,(Col_AD=$A30)*(Col_AE="Arrive")),"")</f>
        <v/>
      </c>
      <c r="L30" s="54">
        <f t="array" ref="L30">IFERROR(_xlfn._xlws.FILTER(Col_AA,(Col_AD=$A30)*(Col_AE="Arrive")),"")</f>
        <v/>
      </c>
      <c r="M30" s="29">
        <f t="array" ref="M30">IFERROR(_xlfn._xlws.FILTER(Col_AC,(Col_AD=$A30)*(Col_AE="Arrive")),"")</f>
        <v/>
      </c>
      <c r="N30" s="27">
        <f t="array" ref="N30">IFERROR(_xlfn._xlws.FILTER(Col_Y,(Col_AD=$A30)*(Col_AE="Depart")),"")</f>
        <v/>
      </c>
      <c r="O30" s="28">
        <f t="array" ref="O30">IFERROR(_xlfn._xlws.FILTER(Col_Z,(Col_AD=$A30)*(Col_AE="Depart")),"")</f>
        <v/>
      </c>
      <c r="P30" s="30">
        <f t="array" ref="P30">IFERROR(_xlfn._xlws.FILTER(Col_AB,(Col_AD=$A30)*(Col_AE="Depart")),"")</f>
        <v/>
      </c>
      <c r="Q30" s="29">
        <f t="array" ref="Q30">IFERROR(_xlfn._xlws.FILTER(Col_AC,(Col_AD=$A30)*(Col_AE="Depart")),"")</f>
        <v/>
      </c>
      <c r="R30" s="31">
        <f t="array" ref="R30">IF(LEN(_xlfn.TEXTJOIN(,,IF(ISNUMBER(SEARCH({"Luggage"},INDEX(Col_M&amp;Col_R,MATCH(1,(Col_W=$C30)*(Col_AD=$A30),0)))),"*","")))&gt;0,"Luggage","")</f>
        <v/>
      </c>
    </row>
    <row r="31">
      <c r="A31" s="48" t="n">
        <v>26</v>
      </c>
      <c r="C31" s="49">
        <f t="array" ref="C31">IFERROR(INDEX(Col_W,MATCH(A31,Col_AD,0)),"")</f>
        <v/>
      </c>
      <c r="D31" s="21">
        <f t="array" ref="D31">IF(LEN(IF(ISNUMBER(SEARCH("hear*",INDEX(Col_M&amp;Col_R,MATCH(1,(Col_W=$C31)*(Col_AD=$A31),0)))),"*",""))&gt;0,"Y","")</f>
        <v/>
      </c>
      <c r="E31" s="22">
        <f t="array" ref="E31">IF(LEN(_xlfn.TEXTJOIN(,,IF(ISNUMBER(SEARCH({"VIP","Visual impairment"},INDEX(Col_M&amp;Col_R,MATCH(1,(Col_W=$C31)*(Col_AD=$A31),0)))),"*","")))&gt;0,"Y","")</f>
        <v/>
      </c>
      <c r="F31" s="24">
        <f t="array" ref="F31">IF(LEN(_xlfn.TEXTJOIN(,,IF(ISNUMBER(SEARCH({"Wheelchair user","Scooter"},INDEX(Col_M&amp;Col_R,MATCH(1,(Col_W=$C31)*(Col_AD=$A31),0)))),"*","")))&gt;0,"Y","")</f>
        <v/>
      </c>
      <c r="G31" s="23">
        <f t="array" ref="G31">IF(LEN(_xlfn.TEXTJOIN(,,IF(ISNUMBER(SEARCH({"Use of station buggy (if available)","Use of station wheelchair (if available)"},INDEX(Col_M&amp;Col_R,MATCH(1,(Col_W=$C31)*(Col_AD=$A31),0)))),"*","")))&gt;0,"Y","")</f>
        <v/>
      </c>
      <c r="H31" s="25">
        <f t="array" ref="H31">IF(LEN(_xlfn.TEXTJOIN(,,_xlfn.UNIQUE(IF(ISNUMBER(SEARCH({"Other mobility impairment","Learning difficulties","Other mobility aid user","Elderly","Uses walking stick"},INDEX(Col_M&amp;Col_R,MATCH(1,(Col_W=$C31)*(Col_AD=$A31),0)))),"*",""))))&gt;0,"Y","")</f>
        <v/>
      </c>
      <c r="I31" s="26">
        <f t="array" ref="I31">IF(LEN((_xlfn.TEXTJOIN(,,IF(ISNUMBER(SEARCH({"Wheelchair user","Scooter","Use of ramp"},INDEX(Col_M&amp;Col_R,MATCH(1,(Col_W=$C31)*(Col_AD=$A31),0)))),"*",""))))&gt;0,"Y","")</f>
        <v/>
      </c>
      <c r="J31" s="27">
        <f t="array" ref="J31">IFERROR(_xlfn._xlws.FILTER(Col_X,(Col_AD=$A31)*(Col_AE="Arrive")),"")</f>
        <v/>
      </c>
      <c r="K31" s="28">
        <f t="array" ref="K31">IFERROR(_xlfn._xlws.FILTER(Col_Z,(Col_AD=$A31)*(Col_AE="Arrive")),"")</f>
        <v/>
      </c>
      <c r="L31" s="54">
        <f t="array" ref="L31">IFERROR(_xlfn._xlws.FILTER(Col_AA,(Col_AD=$A31)*(Col_AE="Arrive")),"")</f>
        <v/>
      </c>
      <c r="M31" s="29">
        <f t="array" ref="M31">IFERROR(_xlfn._xlws.FILTER(Col_AC,(Col_AD=$A31)*(Col_AE="Arrive")),"")</f>
        <v/>
      </c>
      <c r="N31" s="27">
        <f t="array" ref="N31">IFERROR(_xlfn._xlws.FILTER(Col_Y,(Col_AD=$A31)*(Col_AE="Depart")),"")</f>
        <v/>
      </c>
      <c r="O31" s="28">
        <f t="array" ref="O31">IFERROR(_xlfn._xlws.FILTER(Col_Z,(Col_AD=$A31)*(Col_AE="Depart")),"")</f>
        <v/>
      </c>
      <c r="P31" s="30">
        <f t="array" ref="P31">IFERROR(_xlfn._xlws.FILTER(Col_AB,(Col_AD=$A31)*(Col_AE="Depart")),"")</f>
        <v/>
      </c>
      <c r="Q31" s="29">
        <f t="array" ref="Q31">IFERROR(_xlfn._xlws.FILTER(Col_AC,(Col_AD=$A31)*(Col_AE="Depart")),"")</f>
        <v/>
      </c>
      <c r="R31" s="31">
        <f t="array" ref="R31">IF(LEN(_xlfn.TEXTJOIN(,,IF(ISNUMBER(SEARCH({"Luggage"},INDEX(Col_M&amp;Col_R,MATCH(1,(Col_W=$C31)*(Col_AD=$A31),0)))),"*","")))&gt;0,"Luggage","")</f>
        <v/>
      </c>
    </row>
    <row r="32">
      <c r="A32" s="48" t="n">
        <v>27</v>
      </c>
      <c r="C32" s="49">
        <f t="array" ref="C32">IFERROR(INDEX(Col_W,MATCH(A32,Col_AD,0)),"")</f>
        <v/>
      </c>
      <c r="D32" s="21">
        <f t="array" ref="D32">IF(LEN(IF(ISNUMBER(SEARCH("hear*",INDEX(Col_M&amp;Col_R,MATCH(1,(Col_W=$C32)*(Col_AD=$A32),0)))),"*",""))&gt;0,"Y","")</f>
        <v/>
      </c>
      <c r="E32" s="22">
        <f t="array" ref="E32">IF(LEN(_xlfn.TEXTJOIN(,,IF(ISNUMBER(SEARCH({"VIP","Visual impairment"},INDEX(Col_M&amp;Col_R,MATCH(1,(Col_W=$C32)*(Col_AD=$A32),0)))),"*","")))&gt;0,"Y","")</f>
        <v/>
      </c>
      <c r="F32" s="24">
        <f t="array" ref="F32">IF(LEN(_xlfn.TEXTJOIN(,,IF(ISNUMBER(SEARCH({"Wheelchair user","Scooter"},INDEX(Col_M&amp;Col_R,MATCH(1,(Col_W=$C32)*(Col_AD=$A32),0)))),"*","")))&gt;0,"Y","")</f>
        <v/>
      </c>
      <c r="G32" s="23">
        <f t="array" ref="G32">IF(LEN(_xlfn.TEXTJOIN(,,IF(ISNUMBER(SEARCH({"Use of station buggy (if available)","Use of station wheelchair (if available)"},INDEX(Col_M&amp;Col_R,MATCH(1,(Col_W=$C32)*(Col_AD=$A32),0)))),"*","")))&gt;0,"Y","")</f>
        <v/>
      </c>
      <c r="H32" s="25">
        <f t="array" ref="H32">IF(LEN(_xlfn.TEXTJOIN(,,_xlfn.UNIQUE(IF(ISNUMBER(SEARCH({"Other mobility impairment","Learning difficulties","Other mobility aid user","Elderly","Uses walking stick"},INDEX(Col_M&amp;Col_R,MATCH(1,(Col_W=$C32)*(Col_AD=$A32),0)))),"*",""))))&gt;0,"Y","")</f>
        <v/>
      </c>
      <c r="I32" s="26">
        <f t="array" ref="I32">IF(LEN((_xlfn.TEXTJOIN(,,IF(ISNUMBER(SEARCH({"Wheelchair user","Scooter","Use of ramp"},INDEX(Col_M&amp;Col_R,MATCH(1,(Col_W=$C32)*(Col_AD=$A32),0)))),"*",""))))&gt;0,"Y","")</f>
        <v/>
      </c>
      <c r="J32" s="27">
        <f t="array" ref="J32">IFERROR(_xlfn._xlws.FILTER(Col_X,(Col_AD=$A32)*(Col_AE="Arrive")),"")</f>
        <v/>
      </c>
      <c r="K32" s="28">
        <f t="array" ref="K32">IFERROR(_xlfn._xlws.FILTER(Col_Z,(Col_AD=$A32)*(Col_AE="Arrive")),"")</f>
        <v/>
      </c>
      <c r="L32" s="54">
        <f t="array" ref="L32">IFERROR(_xlfn._xlws.FILTER(Col_AA,(Col_AD=$A32)*(Col_AE="Arrive")),"")</f>
        <v/>
      </c>
      <c r="M32" s="29">
        <f t="array" ref="M32">IFERROR(_xlfn._xlws.FILTER(Col_AC,(Col_AD=$A32)*(Col_AE="Arrive")),"")</f>
        <v/>
      </c>
      <c r="N32" s="27">
        <f t="array" ref="N32">IFERROR(_xlfn._xlws.FILTER(Col_Y,(Col_AD=$A32)*(Col_AE="Depart")),"")</f>
        <v/>
      </c>
      <c r="O32" s="28">
        <f t="array" ref="O32">IFERROR(_xlfn._xlws.FILTER(Col_Z,(Col_AD=$A32)*(Col_AE="Depart")),"")</f>
        <v/>
      </c>
      <c r="P32" s="30">
        <f t="array" ref="P32">IFERROR(_xlfn._xlws.FILTER(Col_AB,(Col_AD=$A32)*(Col_AE="Depart")),"")</f>
        <v/>
      </c>
      <c r="Q32" s="29">
        <f t="array" ref="Q32">IFERROR(_xlfn._xlws.FILTER(Col_AC,(Col_AD=$A32)*(Col_AE="Depart")),"")</f>
        <v/>
      </c>
      <c r="R32" s="31">
        <f t="array" ref="R32">IF(LEN(_xlfn.TEXTJOIN(,,IF(ISNUMBER(SEARCH({"Luggage"},INDEX(Col_M&amp;Col_R,MATCH(1,(Col_W=$C32)*(Col_AD=$A32),0)))),"*","")))&gt;0,"Luggage","")</f>
        <v/>
      </c>
    </row>
    <row r="33">
      <c r="A33" s="48" t="n">
        <v>28</v>
      </c>
      <c r="C33" s="49">
        <f t="array" ref="C33">IFERROR(INDEX(Col_W,MATCH(A33,Col_AD,0)),"")</f>
        <v/>
      </c>
      <c r="D33" s="21">
        <f t="array" ref="D33">IF(LEN(IF(ISNUMBER(SEARCH("hear*",INDEX(Col_M&amp;Col_R,MATCH(1,(Col_W=$C33)*(Col_AD=$A33),0)))),"*",""))&gt;0,"Y","")</f>
        <v/>
      </c>
      <c r="E33" s="22">
        <f t="array" ref="E33">IF(LEN(_xlfn.TEXTJOIN(,,IF(ISNUMBER(SEARCH({"VIP","Visual impairment"},INDEX(Col_M&amp;Col_R,MATCH(1,(Col_W=$C33)*(Col_AD=$A33),0)))),"*","")))&gt;0,"Y","")</f>
        <v/>
      </c>
      <c r="F33" s="24">
        <f t="array" ref="F33">IF(LEN(_xlfn.TEXTJOIN(,,IF(ISNUMBER(SEARCH({"Wheelchair user","Scooter"},INDEX(Col_M&amp;Col_R,MATCH(1,(Col_W=$C33)*(Col_AD=$A33),0)))),"*","")))&gt;0,"Y","")</f>
        <v/>
      </c>
      <c r="G33" s="23">
        <f t="array" ref="G33">IF(LEN(_xlfn.TEXTJOIN(,,IF(ISNUMBER(SEARCH({"Use of station buggy (if available)","Use of station wheelchair (if available)"},INDEX(Col_M&amp;Col_R,MATCH(1,(Col_W=$C33)*(Col_AD=$A33),0)))),"*","")))&gt;0,"Y","")</f>
        <v/>
      </c>
      <c r="H33" s="25">
        <f t="array" ref="H33">IF(LEN(_xlfn.TEXTJOIN(,,_xlfn.UNIQUE(IF(ISNUMBER(SEARCH({"Other mobility impairment","Learning difficulties","Other mobility aid user","Elderly","Uses walking stick"},INDEX(Col_M&amp;Col_R,MATCH(1,(Col_W=$C33)*(Col_AD=$A33),0)))),"*",""))))&gt;0,"Y","")</f>
        <v/>
      </c>
      <c r="I33" s="26">
        <f t="array" ref="I33">IF(LEN((_xlfn.TEXTJOIN(,,IF(ISNUMBER(SEARCH({"Wheelchair user","Scooter","Use of ramp"},INDEX(Col_M&amp;Col_R,MATCH(1,(Col_W=$C33)*(Col_AD=$A33),0)))),"*",""))))&gt;0,"Y","")</f>
        <v/>
      </c>
      <c r="J33" s="27">
        <f t="array" ref="J33">IFERROR(_xlfn._xlws.FILTER(Col_X,(Col_AD=$A33)*(Col_AE="Arrive")),"")</f>
        <v/>
      </c>
      <c r="K33" s="28">
        <f t="array" ref="K33">IFERROR(_xlfn._xlws.FILTER(Col_Z,(Col_AD=$A33)*(Col_AE="Arrive")),"")</f>
        <v/>
      </c>
      <c r="L33" s="54">
        <f t="array" ref="L33">IFERROR(_xlfn._xlws.FILTER(Col_AA,(Col_AD=$A33)*(Col_AE="Arrive")),"")</f>
        <v/>
      </c>
      <c r="M33" s="29">
        <f t="array" ref="M33">IFERROR(_xlfn._xlws.FILTER(Col_AC,(Col_AD=$A33)*(Col_AE="Arrive")),"")</f>
        <v/>
      </c>
      <c r="N33" s="27">
        <f t="array" ref="N33">IFERROR(_xlfn._xlws.FILTER(Col_Y,(Col_AD=$A33)*(Col_AE="Depart")),"")</f>
        <v/>
      </c>
      <c r="O33" s="28">
        <f t="array" ref="O33">IFERROR(_xlfn._xlws.FILTER(Col_Z,(Col_AD=$A33)*(Col_AE="Depart")),"")</f>
        <v/>
      </c>
      <c r="P33" s="30">
        <f t="array" ref="P33">IFERROR(_xlfn._xlws.FILTER(Col_AB,(Col_AD=$A33)*(Col_AE="Depart")),"")</f>
        <v/>
      </c>
      <c r="Q33" s="29">
        <f t="array" ref="Q33">IFERROR(_xlfn._xlws.FILTER(Col_AC,(Col_AD=$A33)*(Col_AE="Depart")),"")</f>
        <v/>
      </c>
      <c r="R33" s="31">
        <f t="array" ref="R33">IF(LEN(_xlfn.TEXTJOIN(,,IF(ISNUMBER(SEARCH({"Luggage"},INDEX(Col_M&amp;Col_R,MATCH(1,(Col_W=$C33)*(Col_AD=$A33),0)))),"*","")))&gt;0,"Luggage","")</f>
        <v/>
      </c>
    </row>
    <row r="34">
      <c r="A34" s="48" t="n">
        <v>29</v>
      </c>
      <c r="C34" s="49">
        <f t="array" ref="C34">IFERROR(INDEX(Col_W,MATCH(A34,Col_AD,0)),"")</f>
        <v/>
      </c>
      <c r="D34" s="21">
        <f t="array" ref="D34">IF(LEN(IF(ISNUMBER(SEARCH("hear*",INDEX(Col_M&amp;Col_R,MATCH(1,(Col_W=$C34)*(Col_AD=$A34),0)))),"*",""))&gt;0,"Y","")</f>
        <v/>
      </c>
      <c r="E34" s="22">
        <f t="array" ref="E34">IF(LEN(_xlfn.TEXTJOIN(,,IF(ISNUMBER(SEARCH({"VIP","Visual impairment"},INDEX(Col_M&amp;Col_R,MATCH(1,(Col_W=$C34)*(Col_AD=$A34),0)))),"*","")))&gt;0,"Y","")</f>
        <v/>
      </c>
      <c r="F34" s="24">
        <f t="array" ref="F34">IF(LEN(_xlfn.TEXTJOIN(,,IF(ISNUMBER(SEARCH({"Wheelchair user","Scooter"},INDEX(Col_M&amp;Col_R,MATCH(1,(Col_W=$C34)*(Col_AD=$A34),0)))),"*","")))&gt;0,"Y","")</f>
        <v/>
      </c>
      <c r="G34" s="23">
        <f t="array" ref="G34">IF(LEN(_xlfn.TEXTJOIN(,,IF(ISNUMBER(SEARCH({"Use of station buggy (if available)","Use of station wheelchair (if available)"},INDEX(Col_M&amp;Col_R,MATCH(1,(Col_W=$C34)*(Col_AD=$A34),0)))),"*","")))&gt;0,"Y","")</f>
        <v/>
      </c>
      <c r="H34" s="25">
        <f t="array" ref="H34">IF(LEN(_xlfn.TEXTJOIN(,,_xlfn.UNIQUE(IF(ISNUMBER(SEARCH({"Other mobility impairment","Learning difficulties","Other mobility aid user","Elderly","Uses walking stick"},INDEX(Col_M&amp;Col_R,MATCH(1,(Col_W=$C34)*(Col_AD=$A34),0)))),"*",""))))&gt;0,"Y","")</f>
        <v/>
      </c>
      <c r="I34" s="26">
        <f t="array" ref="I34">IF(LEN((_xlfn.TEXTJOIN(,,IF(ISNUMBER(SEARCH({"Wheelchair user","Scooter","Use of ramp"},INDEX(Col_M&amp;Col_R,MATCH(1,(Col_W=$C34)*(Col_AD=$A34),0)))),"*",""))))&gt;0,"Y","")</f>
        <v/>
      </c>
      <c r="J34" s="27">
        <f t="array" ref="J34">IFERROR(_xlfn._xlws.FILTER(Col_X,(Col_AD=$A34)*(Col_AE="Arrive")),"")</f>
        <v/>
      </c>
      <c r="K34" s="28">
        <f t="array" ref="K34">IFERROR(_xlfn._xlws.FILTER(Col_Z,(Col_AD=$A34)*(Col_AE="Arrive")),"")</f>
        <v/>
      </c>
      <c r="L34" s="54">
        <f t="array" ref="L34">IFERROR(_xlfn._xlws.FILTER(Col_AA,(Col_AD=$A34)*(Col_AE="Arrive")),"")</f>
        <v/>
      </c>
      <c r="M34" s="29">
        <f t="array" ref="M34">IFERROR(_xlfn._xlws.FILTER(Col_AC,(Col_AD=$A34)*(Col_AE="Arrive")),"")</f>
        <v/>
      </c>
      <c r="N34" s="27">
        <f t="array" ref="N34">IFERROR(_xlfn._xlws.FILTER(Col_Y,(Col_AD=$A34)*(Col_AE="Depart")),"")</f>
        <v/>
      </c>
      <c r="O34" s="28">
        <f t="array" ref="O34">IFERROR(_xlfn._xlws.FILTER(Col_Z,(Col_AD=$A34)*(Col_AE="Depart")),"")</f>
        <v/>
      </c>
      <c r="P34" s="30">
        <f t="array" ref="P34">IFERROR(_xlfn._xlws.FILTER(Col_AB,(Col_AD=$A34)*(Col_AE="Depart")),"")</f>
        <v/>
      </c>
      <c r="Q34" s="29">
        <f t="array" ref="Q34">IFERROR(_xlfn._xlws.FILTER(Col_AC,(Col_AD=$A34)*(Col_AE="Depart")),"")</f>
        <v/>
      </c>
      <c r="R34" s="31">
        <f t="array" ref="R34">IF(LEN(_xlfn.TEXTJOIN(,,IF(ISNUMBER(SEARCH({"Luggage"},INDEX(Col_M&amp;Col_R,MATCH(1,(Col_W=$C34)*(Col_AD=$A34),0)))),"*","")))&gt;0,"Luggage","")</f>
        <v/>
      </c>
    </row>
    <row r="35">
      <c r="A35" s="48" t="n">
        <v>30</v>
      </c>
      <c r="C35" s="49">
        <f t="array" ref="C35">IFERROR(INDEX(Col_W,MATCH(A35,Col_AD,0)),"")</f>
        <v/>
      </c>
      <c r="D35" s="21">
        <f t="array" ref="D35">IF(LEN(IF(ISNUMBER(SEARCH("hear*",INDEX(Col_M&amp;Col_R,MATCH(1,(Col_W=$C35)*(Col_AD=$A35),0)))),"*",""))&gt;0,"Y","")</f>
        <v/>
      </c>
      <c r="E35" s="22">
        <f t="array" ref="E35">IF(LEN(_xlfn.TEXTJOIN(,,IF(ISNUMBER(SEARCH({"VIP","Visual impairment"},INDEX(Col_M&amp;Col_R,MATCH(1,(Col_W=$C35)*(Col_AD=$A35),0)))),"*","")))&gt;0,"Y","")</f>
        <v/>
      </c>
      <c r="F35" s="24">
        <f t="array" ref="F35">IF(LEN(_xlfn.TEXTJOIN(,,IF(ISNUMBER(SEARCH({"Wheelchair user","Scooter"},INDEX(Col_M&amp;Col_R,MATCH(1,(Col_W=$C35)*(Col_AD=$A35),0)))),"*","")))&gt;0,"Y","")</f>
        <v/>
      </c>
      <c r="G35" s="23">
        <f t="array" ref="G35">IF(LEN(_xlfn.TEXTJOIN(,,IF(ISNUMBER(SEARCH({"Use of station buggy (if available)","Use of station wheelchair (if available)"},INDEX(Col_M&amp;Col_R,MATCH(1,(Col_W=$C35)*(Col_AD=$A35),0)))),"*","")))&gt;0,"Y","")</f>
        <v/>
      </c>
      <c r="H35" s="25">
        <f t="array" ref="H35">IF(LEN(_xlfn.TEXTJOIN(,,_xlfn.UNIQUE(IF(ISNUMBER(SEARCH({"Other mobility impairment","Learning difficulties","Other mobility aid user","Elderly","Uses walking stick"},INDEX(Col_M&amp;Col_R,MATCH(1,(Col_W=$C35)*(Col_AD=$A35),0)))),"*",""))))&gt;0,"Y","")</f>
        <v/>
      </c>
      <c r="I35" s="26">
        <f t="array" ref="I35">IF(LEN((_xlfn.TEXTJOIN(,,IF(ISNUMBER(SEARCH({"Wheelchair user","Scooter","Use of ramp"},INDEX(Col_M&amp;Col_R,MATCH(1,(Col_W=$C35)*(Col_AD=$A35),0)))),"*",""))))&gt;0,"Y","")</f>
        <v/>
      </c>
      <c r="J35" s="27">
        <f t="array" ref="J35">IFERROR(_xlfn._xlws.FILTER(Col_X,(Col_AD=$A35)*(Col_AE="Arrive")),"")</f>
        <v/>
      </c>
      <c r="K35" s="28">
        <f t="array" ref="K35">IFERROR(_xlfn._xlws.FILTER(Col_Z,(Col_AD=$A35)*(Col_AE="Arrive")),"")</f>
        <v/>
      </c>
      <c r="L35" s="54">
        <f t="array" ref="L35">IFERROR(_xlfn._xlws.FILTER(Col_AA,(Col_AD=$A35)*(Col_AE="Arrive")),"")</f>
        <v/>
      </c>
      <c r="M35" s="29">
        <f t="array" ref="M35">IFERROR(_xlfn._xlws.FILTER(Col_AC,(Col_AD=$A35)*(Col_AE="Arrive")),"")</f>
        <v/>
      </c>
      <c r="N35" s="27">
        <f t="array" ref="N35">IFERROR(_xlfn._xlws.FILTER(Col_Y,(Col_AD=$A35)*(Col_AE="Depart")),"")</f>
        <v/>
      </c>
      <c r="O35" s="28">
        <f t="array" ref="O35">IFERROR(_xlfn._xlws.FILTER(Col_Z,(Col_AD=$A35)*(Col_AE="Depart")),"")</f>
        <v/>
      </c>
      <c r="P35" s="30">
        <f t="array" ref="P35">IFERROR(_xlfn._xlws.FILTER(Col_AB,(Col_AD=$A35)*(Col_AE="Depart")),"")</f>
        <v/>
      </c>
      <c r="Q35" s="29">
        <f t="array" ref="Q35">IFERROR(_xlfn._xlws.FILTER(Col_AC,(Col_AD=$A35)*(Col_AE="Depart")),"")</f>
        <v/>
      </c>
      <c r="R35" s="31">
        <f t="array" ref="R35">IF(LEN(_xlfn.TEXTJOIN(,,IF(ISNUMBER(SEARCH({"Luggage"},INDEX(Col_M&amp;Col_R,MATCH(1,(Col_W=$C35)*(Col_AD=$A35),0)))),"*","")))&gt;0,"Luggage","")</f>
        <v/>
      </c>
    </row>
    <row r="36">
      <c r="A36" s="48" t="n">
        <v>31</v>
      </c>
      <c r="C36" s="49">
        <f t="array" ref="C36">IFERROR(INDEX(Col_W,MATCH(A36,Col_AD,0)),"")</f>
        <v/>
      </c>
      <c r="D36" s="21">
        <f t="array" ref="D36">IF(LEN(IF(ISNUMBER(SEARCH("hear*",INDEX(Col_M&amp;Col_R,MATCH(1,(Col_W=$C36)*(Col_AD=$A36),0)))),"*",""))&gt;0,"Y","")</f>
        <v/>
      </c>
      <c r="E36" s="22">
        <f t="array" ref="E36">IF(LEN(_xlfn.TEXTJOIN(,,IF(ISNUMBER(SEARCH({"VIP","Visual impairment"},INDEX(Col_M&amp;Col_R,MATCH(1,(Col_W=$C36)*(Col_AD=$A36),0)))),"*","")))&gt;0,"Y","")</f>
        <v/>
      </c>
      <c r="F36" s="24">
        <f t="array" ref="F36">IF(LEN(_xlfn.TEXTJOIN(,,IF(ISNUMBER(SEARCH({"Wheelchair user","Scooter"},INDEX(Col_M&amp;Col_R,MATCH(1,(Col_W=$C36)*(Col_AD=$A36),0)))),"*","")))&gt;0,"Y","")</f>
        <v/>
      </c>
      <c r="G36" s="23">
        <f t="array" ref="G36">IF(LEN(_xlfn.TEXTJOIN(,,IF(ISNUMBER(SEARCH({"Use of station buggy (if available)","Use of station wheelchair (if available)"},INDEX(Col_M&amp;Col_R,MATCH(1,(Col_W=$C36)*(Col_AD=$A36),0)))),"*","")))&gt;0,"Y","")</f>
        <v/>
      </c>
      <c r="H36" s="25">
        <f t="array" ref="H36">IF(LEN(_xlfn.TEXTJOIN(,,_xlfn.UNIQUE(IF(ISNUMBER(SEARCH({"Other mobility impairment","Learning difficulties","Other mobility aid user","Elderly","Uses walking stick"},INDEX(Col_M&amp;Col_R,MATCH(1,(Col_W=$C36)*(Col_AD=$A36),0)))),"*",""))))&gt;0,"Y","")</f>
        <v/>
      </c>
      <c r="I36" s="26">
        <f t="array" ref="I36">IF(LEN((_xlfn.TEXTJOIN(,,IF(ISNUMBER(SEARCH({"Wheelchair user","Scooter","Use of ramp"},INDEX(Col_M&amp;Col_R,MATCH(1,(Col_W=$C36)*(Col_AD=$A36),0)))),"*",""))))&gt;0,"Y","")</f>
        <v/>
      </c>
      <c r="J36" s="27">
        <f t="array" ref="J36">IFERROR(_xlfn._xlws.FILTER(Col_X,(Col_AD=$A36)*(Col_AE="Arrive")),"")</f>
        <v/>
      </c>
      <c r="K36" s="28">
        <f t="array" ref="K36">IFERROR(_xlfn._xlws.FILTER(Col_Z,(Col_AD=$A36)*(Col_AE="Arrive")),"")</f>
        <v/>
      </c>
      <c r="L36" s="54">
        <f t="array" ref="L36">IFERROR(_xlfn._xlws.FILTER(Col_AA,(Col_AD=$A36)*(Col_AE="Arrive")),"")</f>
        <v/>
      </c>
      <c r="M36" s="29">
        <f t="array" ref="M36">IFERROR(_xlfn._xlws.FILTER(Col_AC,(Col_AD=$A36)*(Col_AE="Arrive")),"")</f>
        <v/>
      </c>
      <c r="N36" s="27">
        <f t="array" ref="N36">IFERROR(_xlfn._xlws.FILTER(Col_Y,(Col_AD=$A36)*(Col_AE="Depart")),"")</f>
        <v/>
      </c>
      <c r="O36" s="28">
        <f t="array" ref="O36">IFERROR(_xlfn._xlws.FILTER(Col_Z,(Col_AD=$A36)*(Col_AE="Depart")),"")</f>
        <v/>
      </c>
      <c r="P36" s="30">
        <f t="array" ref="P36">IFERROR(_xlfn._xlws.FILTER(Col_AB,(Col_AD=$A36)*(Col_AE="Depart")),"")</f>
        <v/>
      </c>
      <c r="Q36" s="29">
        <f t="array" ref="Q36">IFERROR(_xlfn._xlws.FILTER(Col_AC,(Col_AD=$A36)*(Col_AE="Depart")),"")</f>
        <v/>
      </c>
      <c r="R36" s="31">
        <f t="array" ref="R36">IF(LEN(_xlfn.TEXTJOIN(,,IF(ISNUMBER(SEARCH({"Luggage"},INDEX(Col_M&amp;Col_R,MATCH(1,(Col_W=$C36)*(Col_AD=$A36),0)))),"*","")))&gt;0,"Luggage","")</f>
        <v/>
      </c>
    </row>
    <row r="37">
      <c r="A37" s="48" t="n">
        <v>32</v>
      </c>
      <c r="C37" s="49">
        <f t="array" ref="C37">IFERROR(INDEX(Col_W,MATCH(A37,Col_AD,0)),"")</f>
        <v/>
      </c>
      <c r="D37" s="21">
        <f t="array" ref="D37">IF(LEN(IF(ISNUMBER(SEARCH("hear*",INDEX(Col_M&amp;Col_R,MATCH(1,(Col_W=$C37)*(Col_AD=$A37),0)))),"*",""))&gt;0,"Y","")</f>
        <v/>
      </c>
      <c r="E37" s="22">
        <f t="array" ref="E37">IF(LEN(_xlfn.TEXTJOIN(,,IF(ISNUMBER(SEARCH({"VIP","Visual impairment"},INDEX(Col_M&amp;Col_R,MATCH(1,(Col_W=$C37)*(Col_AD=$A37),0)))),"*","")))&gt;0,"Y","")</f>
        <v/>
      </c>
      <c r="F37" s="24">
        <f t="array" ref="F37">IF(LEN(_xlfn.TEXTJOIN(,,IF(ISNUMBER(SEARCH({"Wheelchair user","Scooter"},INDEX(Col_M&amp;Col_R,MATCH(1,(Col_W=$C37)*(Col_AD=$A37),0)))),"*","")))&gt;0,"Y","")</f>
        <v/>
      </c>
      <c r="G37" s="23">
        <f t="array" ref="G37">IF(LEN(_xlfn.TEXTJOIN(,,IF(ISNUMBER(SEARCH({"Use of station buggy (if available)","Use of station wheelchair (if available)"},INDEX(Col_M&amp;Col_R,MATCH(1,(Col_W=$C37)*(Col_AD=$A37),0)))),"*","")))&gt;0,"Y","")</f>
        <v/>
      </c>
      <c r="H37" s="25">
        <f t="array" ref="H37">IF(LEN(_xlfn.TEXTJOIN(,,_xlfn.UNIQUE(IF(ISNUMBER(SEARCH({"Other mobility impairment","Learning difficulties","Other mobility aid user","Elderly","Uses walking stick"},INDEX(Col_M&amp;Col_R,MATCH(1,(Col_W=$C37)*(Col_AD=$A37),0)))),"*",""))))&gt;0,"Y","")</f>
        <v/>
      </c>
      <c r="I37" s="26">
        <f t="array" ref="I37">IF(LEN((_xlfn.TEXTJOIN(,,IF(ISNUMBER(SEARCH({"Wheelchair user","Scooter","Use of ramp"},INDEX(Col_M&amp;Col_R,MATCH(1,(Col_W=$C37)*(Col_AD=$A37),0)))),"*",""))))&gt;0,"Y","")</f>
        <v/>
      </c>
      <c r="J37" s="27">
        <f t="array" ref="J37">IFERROR(_xlfn._xlws.FILTER(Col_X,(Col_AD=$A37)*(Col_AE="Arrive")),"")</f>
        <v/>
      </c>
      <c r="K37" s="28">
        <f t="array" ref="K37">IFERROR(_xlfn._xlws.FILTER(Col_Z,(Col_AD=$A37)*(Col_AE="Arrive")),"")</f>
        <v/>
      </c>
      <c r="L37" s="54">
        <f t="array" ref="L37">IFERROR(_xlfn._xlws.FILTER(Col_AA,(Col_AD=$A37)*(Col_AE="Arrive")),"")</f>
        <v/>
      </c>
      <c r="M37" s="29">
        <f t="array" ref="M37">IFERROR(_xlfn._xlws.FILTER(Col_AC,(Col_AD=$A37)*(Col_AE="Arrive")),"")</f>
        <v/>
      </c>
      <c r="N37" s="27">
        <f t="array" ref="N37">IFERROR(_xlfn._xlws.FILTER(Col_Y,(Col_AD=$A37)*(Col_AE="Depart")),"")</f>
        <v/>
      </c>
      <c r="O37" s="28">
        <f t="array" ref="O37">IFERROR(_xlfn._xlws.FILTER(Col_Z,(Col_AD=$A37)*(Col_AE="Depart")),"")</f>
        <v/>
      </c>
      <c r="P37" s="30">
        <f t="array" ref="P37">IFERROR(_xlfn._xlws.FILTER(Col_AB,(Col_AD=$A37)*(Col_AE="Depart")),"")</f>
        <v/>
      </c>
      <c r="Q37" s="29">
        <f t="array" ref="Q37">IFERROR(_xlfn._xlws.FILTER(Col_AC,(Col_AD=$A37)*(Col_AE="Depart")),"")</f>
        <v/>
      </c>
      <c r="R37" s="31">
        <f t="array" ref="R37">IF(LEN(_xlfn.TEXTJOIN(,,IF(ISNUMBER(SEARCH({"Luggage"},INDEX(Col_M&amp;Col_R,MATCH(1,(Col_W=$C37)*(Col_AD=$A37),0)))),"*","")))&gt;0,"Luggage","")</f>
        <v/>
      </c>
    </row>
    <row r="38">
      <c r="A38" s="48" t="n">
        <v>33</v>
      </c>
      <c r="C38" s="49">
        <f t="array" ref="C38">IFERROR(INDEX(Col_W,MATCH(A38,Col_AD,0)),"")</f>
        <v/>
      </c>
      <c r="D38" s="21">
        <f t="array" ref="D38">IF(LEN(IF(ISNUMBER(SEARCH("hear*",INDEX(Col_M&amp;Col_R,MATCH(1,(Col_W=$C38)*(Col_AD=$A38),0)))),"*",""))&gt;0,"Y","")</f>
        <v/>
      </c>
      <c r="E38" s="22">
        <f t="array" ref="E38">IF(LEN(_xlfn.TEXTJOIN(,,IF(ISNUMBER(SEARCH({"VIP","Visual impairment"},INDEX(Col_M&amp;Col_R,MATCH(1,(Col_W=$C38)*(Col_AD=$A38),0)))),"*","")))&gt;0,"Y","")</f>
        <v/>
      </c>
      <c r="F38" s="24">
        <f t="array" ref="F38">IF(LEN(_xlfn.TEXTJOIN(,,IF(ISNUMBER(SEARCH({"Wheelchair user","Scooter"},INDEX(Col_M&amp;Col_R,MATCH(1,(Col_W=$C38)*(Col_AD=$A38),0)))),"*","")))&gt;0,"Y","")</f>
        <v/>
      </c>
      <c r="G38" s="23">
        <f t="array" ref="G38">IF(LEN(_xlfn.TEXTJOIN(,,IF(ISNUMBER(SEARCH({"Use of station buggy (if available)","Use of station wheelchair (if available)"},INDEX(Col_M&amp;Col_R,MATCH(1,(Col_W=$C38)*(Col_AD=$A38),0)))),"*","")))&gt;0,"Y","")</f>
        <v/>
      </c>
      <c r="H38" s="25">
        <f t="array" ref="H38">IF(LEN(_xlfn.TEXTJOIN(,,_xlfn.UNIQUE(IF(ISNUMBER(SEARCH({"Other mobility impairment","Learning difficulties","Other mobility aid user","Elderly","Uses walking stick"},INDEX(Col_M&amp;Col_R,MATCH(1,(Col_W=$C38)*(Col_AD=$A38),0)))),"*",""))))&gt;0,"Y","")</f>
        <v/>
      </c>
      <c r="I38" s="26">
        <f t="array" ref="I38">IF(LEN((_xlfn.TEXTJOIN(,,IF(ISNUMBER(SEARCH({"Wheelchair user","Scooter","Use of ramp"},INDEX(Col_M&amp;Col_R,MATCH(1,(Col_W=$C38)*(Col_AD=$A38),0)))),"*",""))))&gt;0,"Y","")</f>
        <v/>
      </c>
      <c r="J38" s="27">
        <f t="array" ref="J38">IFERROR(_xlfn._xlws.FILTER(Col_X,(Col_AD=$A38)*(Col_AE="Arrive")),"")</f>
        <v/>
      </c>
      <c r="K38" s="28">
        <f t="array" ref="K38">IFERROR(_xlfn._xlws.FILTER(Col_Z,(Col_AD=$A38)*(Col_AE="Arrive")),"")</f>
        <v/>
      </c>
      <c r="L38" s="54">
        <f t="array" ref="L38">IFERROR(_xlfn._xlws.FILTER(Col_AA,(Col_AD=$A38)*(Col_AE="Arrive")),"")</f>
        <v/>
      </c>
      <c r="M38" s="29">
        <f t="array" ref="M38">IFERROR(_xlfn._xlws.FILTER(Col_AC,(Col_AD=$A38)*(Col_AE="Arrive")),"")</f>
        <v/>
      </c>
      <c r="N38" s="27">
        <f t="array" ref="N38">IFERROR(_xlfn._xlws.FILTER(Col_Y,(Col_AD=$A38)*(Col_AE="Depart")),"")</f>
        <v/>
      </c>
      <c r="O38" s="28">
        <f t="array" ref="O38">IFERROR(_xlfn._xlws.FILTER(Col_Z,(Col_AD=$A38)*(Col_AE="Depart")),"")</f>
        <v/>
      </c>
      <c r="P38" s="30">
        <f t="array" ref="P38">IFERROR(_xlfn._xlws.FILTER(Col_AB,(Col_AD=$A38)*(Col_AE="Depart")),"")</f>
        <v/>
      </c>
      <c r="Q38" s="29">
        <f t="array" ref="Q38">IFERROR(_xlfn._xlws.FILTER(Col_AC,(Col_AD=$A38)*(Col_AE="Depart")),"")</f>
        <v/>
      </c>
      <c r="R38" s="31">
        <f t="array" ref="R38">IF(LEN(_xlfn.TEXTJOIN(,,IF(ISNUMBER(SEARCH({"Luggage"},INDEX(Col_M&amp;Col_R,MATCH(1,(Col_W=$C38)*(Col_AD=$A38),0)))),"*","")))&gt;0,"Luggage","")</f>
        <v/>
      </c>
    </row>
    <row r="39">
      <c r="A39" s="48" t="n">
        <v>34</v>
      </c>
      <c r="C39" s="49">
        <f t="array" ref="C39">IFERROR(INDEX(Col_W,MATCH(A39,Col_AD,0)),"")</f>
        <v/>
      </c>
      <c r="D39" s="21">
        <f t="array" ref="D39">IF(LEN(IF(ISNUMBER(SEARCH("hear*",INDEX(Col_M&amp;Col_R,MATCH(1,(Col_W=$C39)*(Col_AD=$A39),0)))),"*",""))&gt;0,"Y","")</f>
        <v/>
      </c>
      <c r="E39" s="22">
        <f t="array" ref="E39">IF(LEN(_xlfn.TEXTJOIN(,,IF(ISNUMBER(SEARCH({"VIP","Visual impairment"},INDEX(Col_M&amp;Col_R,MATCH(1,(Col_W=$C39)*(Col_AD=$A39),0)))),"*","")))&gt;0,"Y","")</f>
        <v/>
      </c>
      <c r="F39" s="24">
        <f t="array" ref="F39">IF(LEN(_xlfn.TEXTJOIN(,,IF(ISNUMBER(SEARCH({"Wheelchair user","Scooter"},INDEX(Col_M&amp;Col_R,MATCH(1,(Col_W=$C39)*(Col_AD=$A39),0)))),"*","")))&gt;0,"Y","")</f>
        <v/>
      </c>
      <c r="G39" s="23">
        <f t="array" ref="G39">IF(LEN(_xlfn.TEXTJOIN(,,IF(ISNUMBER(SEARCH({"Use of station buggy (if available)","Use of station wheelchair (if available)"},INDEX(Col_M&amp;Col_R,MATCH(1,(Col_W=$C39)*(Col_AD=$A39),0)))),"*","")))&gt;0,"Y","")</f>
        <v/>
      </c>
      <c r="H39" s="25">
        <f t="array" ref="H39">IF(LEN(_xlfn.TEXTJOIN(,,_xlfn.UNIQUE(IF(ISNUMBER(SEARCH({"Other mobility impairment","Learning difficulties","Other mobility aid user","Elderly","Uses walking stick"},INDEX(Col_M&amp;Col_R,MATCH(1,(Col_W=$C39)*(Col_AD=$A39),0)))),"*",""))))&gt;0,"Y","")</f>
        <v/>
      </c>
      <c r="I39" s="26">
        <f t="array" ref="I39">IF(LEN((_xlfn.TEXTJOIN(,,IF(ISNUMBER(SEARCH({"Wheelchair user","Scooter","Use of ramp"},INDEX(Col_M&amp;Col_R,MATCH(1,(Col_W=$C39)*(Col_AD=$A39),0)))),"*",""))))&gt;0,"Y","")</f>
        <v/>
      </c>
      <c r="J39" s="27">
        <f t="array" ref="J39">IFERROR(_xlfn._xlws.FILTER(Col_X,(Col_AD=$A39)*(Col_AE="Arrive")),"")</f>
        <v/>
      </c>
      <c r="K39" s="28">
        <f t="array" ref="K39">IFERROR(_xlfn._xlws.FILTER(Col_Z,(Col_AD=$A39)*(Col_AE="Arrive")),"")</f>
        <v/>
      </c>
      <c r="L39" s="54">
        <f t="array" ref="L39">IFERROR(_xlfn._xlws.FILTER(Col_AA,(Col_AD=$A39)*(Col_AE="Arrive")),"")</f>
        <v/>
      </c>
      <c r="M39" s="29">
        <f t="array" ref="M39">IFERROR(_xlfn._xlws.FILTER(Col_AC,(Col_AD=$A39)*(Col_AE="Arrive")),"")</f>
        <v/>
      </c>
      <c r="N39" s="27">
        <f t="array" ref="N39">IFERROR(_xlfn._xlws.FILTER(Col_Y,(Col_AD=$A39)*(Col_AE="Depart")),"")</f>
        <v/>
      </c>
      <c r="O39" s="28">
        <f t="array" ref="O39">IFERROR(_xlfn._xlws.FILTER(Col_Z,(Col_AD=$A39)*(Col_AE="Depart")),"")</f>
        <v/>
      </c>
      <c r="P39" s="30">
        <f t="array" ref="P39">IFERROR(_xlfn._xlws.FILTER(Col_AB,(Col_AD=$A39)*(Col_AE="Depart")),"")</f>
        <v/>
      </c>
      <c r="Q39" s="29">
        <f t="array" ref="Q39">IFERROR(_xlfn._xlws.FILTER(Col_AC,(Col_AD=$A39)*(Col_AE="Depart")),"")</f>
        <v/>
      </c>
      <c r="R39" s="31">
        <f t="array" ref="R39">IF(LEN(_xlfn.TEXTJOIN(,,IF(ISNUMBER(SEARCH({"Luggage"},INDEX(Col_M&amp;Col_R,MATCH(1,(Col_W=$C39)*(Col_AD=$A39),0)))),"*","")))&gt;0,"Luggage","")</f>
        <v/>
      </c>
    </row>
    <row r="40">
      <c r="A40" s="48" t="n">
        <v>35</v>
      </c>
      <c r="C40" s="49">
        <f t="array" ref="C40">IFERROR(INDEX(Col_W,MATCH(A40,Col_AD,0)),"")</f>
        <v/>
      </c>
      <c r="D40" s="21">
        <f t="array" ref="D40">IF(LEN(IF(ISNUMBER(SEARCH("hear*",INDEX(Col_M&amp;Col_R,MATCH(1,(Col_W=$C40)*(Col_AD=$A40),0)))),"*",""))&gt;0,"Y","")</f>
        <v/>
      </c>
      <c r="E40" s="22">
        <f t="array" ref="E40">IF(LEN(_xlfn.TEXTJOIN(,,IF(ISNUMBER(SEARCH({"VIP","Visual impairment"},INDEX(Col_M&amp;Col_R,MATCH(1,(Col_W=$C40)*(Col_AD=$A40),0)))),"*","")))&gt;0,"Y","")</f>
        <v/>
      </c>
      <c r="F40" s="24">
        <f t="array" ref="F40">IF(LEN(_xlfn.TEXTJOIN(,,IF(ISNUMBER(SEARCH({"Wheelchair user","Scooter"},INDEX(Col_M&amp;Col_R,MATCH(1,(Col_W=$C40)*(Col_AD=$A40),0)))),"*","")))&gt;0,"Y","")</f>
        <v/>
      </c>
      <c r="G40" s="23">
        <f t="array" ref="G40">IF(LEN(_xlfn.TEXTJOIN(,,IF(ISNUMBER(SEARCH({"Use of station buggy (if available)","Use of station wheelchair (if available)"},INDEX(Col_M&amp;Col_R,MATCH(1,(Col_W=$C40)*(Col_AD=$A40),0)))),"*","")))&gt;0,"Y","")</f>
        <v/>
      </c>
      <c r="H40" s="25">
        <f t="array" ref="H40">IF(LEN(_xlfn.TEXTJOIN(,,_xlfn.UNIQUE(IF(ISNUMBER(SEARCH({"Other mobility impairment","Learning difficulties","Other mobility aid user","Elderly","Uses walking stick"},INDEX(Col_M&amp;Col_R,MATCH(1,(Col_W=$C40)*(Col_AD=$A40),0)))),"*",""))))&gt;0,"Y","")</f>
        <v/>
      </c>
      <c r="I40" s="26">
        <f t="array" ref="I40">IF(LEN((_xlfn.TEXTJOIN(,,IF(ISNUMBER(SEARCH({"Wheelchair user","Scooter","Use of ramp"},INDEX(Col_M&amp;Col_R,MATCH(1,(Col_W=$C40)*(Col_AD=$A40),0)))),"*",""))))&gt;0,"Y","")</f>
        <v/>
      </c>
      <c r="J40" s="27">
        <f t="array" ref="J40">IFERROR(_xlfn._xlws.FILTER(Col_X,(Col_AD=$A40)*(Col_AE="Arrive")),"")</f>
        <v/>
      </c>
      <c r="K40" s="28">
        <f t="array" ref="K40">IFERROR(_xlfn._xlws.FILTER(Col_Z,(Col_AD=$A40)*(Col_AE="Arrive")),"")</f>
        <v/>
      </c>
      <c r="L40" s="54">
        <f t="array" ref="L40">IFERROR(_xlfn._xlws.FILTER(Col_AA,(Col_AD=$A40)*(Col_AE="Arrive")),"")</f>
        <v/>
      </c>
      <c r="M40" s="29">
        <f t="array" ref="M40">IFERROR(_xlfn._xlws.FILTER(Col_AC,(Col_AD=$A40)*(Col_AE="Arrive")),"")</f>
        <v/>
      </c>
      <c r="N40" s="27">
        <f t="array" ref="N40">IFERROR(_xlfn._xlws.FILTER(Col_Y,(Col_AD=$A40)*(Col_AE="Depart")),"")</f>
        <v/>
      </c>
      <c r="O40" s="28">
        <f t="array" ref="O40">IFERROR(_xlfn._xlws.FILTER(Col_Z,(Col_AD=$A40)*(Col_AE="Depart")),"")</f>
        <v/>
      </c>
      <c r="P40" s="30">
        <f t="array" ref="P40">IFERROR(_xlfn._xlws.FILTER(Col_AB,(Col_AD=$A40)*(Col_AE="Depart")),"")</f>
        <v/>
      </c>
      <c r="Q40" s="29">
        <f t="array" ref="Q40">IFERROR(_xlfn._xlws.FILTER(Col_AC,(Col_AD=$A40)*(Col_AE="Depart")),"")</f>
        <v/>
      </c>
      <c r="R40" s="31">
        <f t="array" ref="R40">IF(LEN(_xlfn.TEXTJOIN(,,IF(ISNUMBER(SEARCH({"Luggage"},INDEX(Col_M&amp;Col_R,MATCH(1,(Col_W=$C40)*(Col_AD=$A40),0)))),"*","")))&gt;0,"Luggage","")</f>
        <v/>
      </c>
    </row>
    <row r="41">
      <c r="A41" s="48" t="n">
        <v>36</v>
      </c>
      <c r="C41" s="49">
        <f t="array" ref="C41">IFERROR(INDEX(Col_W,MATCH(A41,Col_AD,0)),"")</f>
        <v/>
      </c>
      <c r="D41" s="21">
        <f t="array" ref="D41">IF(LEN(IF(ISNUMBER(SEARCH("hear*",INDEX(Col_M&amp;Col_R,MATCH(1,(Col_W=$C41)*(Col_AD=$A41),0)))),"*",""))&gt;0,"Y","")</f>
        <v/>
      </c>
      <c r="E41" s="22">
        <f t="array" ref="E41">IF(LEN(_xlfn.TEXTJOIN(,,IF(ISNUMBER(SEARCH({"VIP","Visual impairment"},INDEX(Col_M&amp;Col_R,MATCH(1,(Col_W=$C41)*(Col_AD=$A41),0)))),"*","")))&gt;0,"Y","")</f>
        <v/>
      </c>
      <c r="F41" s="24">
        <f t="array" ref="F41">IF(LEN(_xlfn.TEXTJOIN(,,IF(ISNUMBER(SEARCH({"Wheelchair user","Scooter"},INDEX(Col_M&amp;Col_R,MATCH(1,(Col_W=$C41)*(Col_AD=$A41),0)))),"*","")))&gt;0,"Y","")</f>
        <v/>
      </c>
      <c r="G41" s="23">
        <f t="array" ref="G41">IF(LEN(_xlfn.TEXTJOIN(,,IF(ISNUMBER(SEARCH({"Use of station buggy (if available)","Use of station wheelchair (if available)"},INDEX(Col_M&amp;Col_R,MATCH(1,(Col_W=$C41)*(Col_AD=$A41),0)))),"*","")))&gt;0,"Y","")</f>
        <v/>
      </c>
      <c r="H41" s="25">
        <f t="array" ref="H41">IF(LEN(_xlfn.TEXTJOIN(,,_xlfn.UNIQUE(IF(ISNUMBER(SEARCH({"Other mobility impairment","Learning difficulties","Other mobility aid user","Elderly","Uses walking stick"},INDEX(Col_M&amp;Col_R,MATCH(1,(Col_W=$C41)*(Col_AD=$A41),0)))),"*",""))))&gt;0,"Y","")</f>
        <v/>
      </c>
      <c r="I41" s="26">
        <f t="array" ref="I41">IF(LEN((_xlfn.TEXTJOIN(,,IF(ISNUMBER(SEARCH({"Wheelchair user","Scooter","Use of ramp"},INDEX(Col_M&amp;Col_R,MATCH(1,(Col_W=$C41)*(Col_AD=$A41),0)))),"*",""))))&gt;0,"Y","")</f>
        <v/>
      </c>
      <c r="J41" s="27">
        <f t="array" ref="J41">IFERROR(_xlfn._xlws.FILTER(Col_X,(Col_AD=$A41)*(Col_AE="Arrive")),"")</f>
        <v/>
      </c>
      <c r="K41" s="28">
        <f t="array" ref="K41">IFERROR(_xlfn._xlws.FILTER(Col_Z,(Col_AD=$A41)*(Col_AE="Arrive")),"")</f>
        <v/>
      </c>
      <c r="L41" s="54">
        <f t="array" ref="L41">IFERROR(_xlfn._xlws.FILTER(Col_AA,(Col_AD=$A41)*(Col_AE="Arrive")),"")</f>
        <v/>
      </c>
      <c r="M41" s="29">
        <f t="array" ref="M41">IFERROR(_xlfn._xlws.FILTER(Col_AC,(Col_AD=$A41)*(Col_AE="Arrive")),"")</f>
        <v/>
      </c>
      <c r="N41" s="27">
        <f t="array" ref="N41">IFERROR(_xlfn._xlws.FILTER(Col_Y,(Col_AD=$A41)*(Col_AE="Depart")),"")</f>
        <v/>
      </c>
      <c r="O41" s="28">
        <f t="array" ref="O41">IFERROR(_xlfn._xlws.FILTER(Col_Z,(Col_AD=$A41)*(Col_AE="Depart")),"")</f>
        <v/>
      </c>
      <c r="P41" s="30">
        <f t="array" ref="P41">IFERROR(_xlfn._xlws.FILTER(Col_AB,(Col_AD=$A41)*(Col_AE="Depart")),"")</f>
        <v/>
      </c>
      <c r="Q41" s="29">
        <f t="array" ref="Q41">IFERROR(_xlfn._xlws.FILTER(Col_AC,(Col_AD=$A41)*(Col_AE="Depart")),"")</f>
        <v/>
      </c>
      <c r="R41" s="31">
        <f t="array" ref="R41">IF(LEN(_xlfn.TEXTJOIN(,,IF(ISNUMBER(SEARCH({"Luggage"},INDEX(Col_M&amp;Col_R,MATCH(1,(Col_W=$C41)*(Col_AD=$A41),0)))),"*","")))&gt;0,"Luggage","")</f>
        <v/>
      </c>
    </row>
    <row r="42">
      <c r="A42" s="48" t="n">
        <v>37</v>
      </c>
      <c r="C42" s="49">
        <f t="array" ref="C42">IFERROR(INDEX(Col_W,MATCH(A42,Col_AD,0)),"")</f>
        <v/>
      </c>
      <c r="D42" s="21">
        <f t="array" ref="D42">IF(LEN(IF(ISNUMBER(SEARCH("hear*",INDEX(Col_M&amp;Col_R,MATCH(1,(Col_W=$C42)*(Col_AD=$A42),0)))),"*",""))&gt;0,"Y","")</f>
        <v/>
      </c>
      <c r="E42" s="22">
        <f t="array" ref="E42">IF(LEN(_xlfn.TEXTJOIN(,,IF(ISNUMBER(SEARCH({"VIP","Visual impairment"},INDEX(Col_M&amp;Col_R,MATCH(1,(Col_W=$C42)*(Col_AD=$A42),0)))),"*","")))&gt;0,"Y","")</f>
        <v/>
      </c>
      <c r="F42" s="24">
        <f t="array" ref="F42">IF(LEN(_xlfn.TEXTJOIN(,,IF(ISNUMBER(SEARCH({"Wheelchair user","Scooter"},INDEX(Col_M&amp;Col_R,MATCH(1,(Col_W=$C42)*(Col_AD=$A42),0)))),"*","")))&gt;0,"Y","")</f>
        <v/>
      </c>
      <c r="G42" s="23">
        <f t="array" ref="G42">IF(LEN(_xlfn.TEXTJOIN(,,IF(ISNUMBER(SEARCH({"Use of station buggy (if available)","Use of station wheelchair (if available)"},INDEX(Col_M&amp;Col_R,MATCH(1,(Col_W=$C42)*(Col_AD=$A42),0)))),"*","")))&gt;0,"Y","")</f>
        <v/>
      </c>
      <c r="H42" s="25">
        <f t="array" ref="H42">IF(LEN(_xlfn.TEXTJOIN(,,_xlfn.UNIQUE(IF(ISNUMBER(SEARCH({"Other mobility impairment","Learning difficulties","Other mobility aid user","Elderly","Uses walking stick"},INDEX(Col_M&amp;Col_R,MATCH(1,(Col_W=$C42)*(Col_AD=$A42),0)))),"*",""))))&gt;0,"Y","")</f>
        <v/>
      </c>
      <c r="I42" s="26">
        <f t="array" ref="I42">IF(LEN((_xlfn.TEXTJOIN(,,IF(ISNUMBER(SEARCH({"Wheelchair user","Scooter","Use of ramp"},INDEX(Col_M&amp;Col_R,MATCH(1,(Col_W=$C42)*(Col_AD=$A42),0)))),"*",""))))&gt;0,"Y","")</f>
        <v/>
      </c>
      <c r="J42" s="27">
        <f t="array" ref="J42">IFERROR(_xlfn._xlws.FILTER(Col_X,(Col_AD=$A42)*(Col_AE="Arrive")),"")</f>
        <v/>
      </c>
      <c r="K42" s="28">
        <f t="array" ref="K42">IFERROR(_xlfn._xlws.FILTER(Col_Z,(Col_AD=$A42)*(Col_AE="Arrive")),"")</f>
        <v/>
      </c>
      <c r="L42" s="54">
        <f t="array" ref="L42">IFERROR(_xlfn._xlws.FILTER(Col_AA,(Col_AD=$A42)*(Col_AE="Arrive")),"")</f>
        <v/>
      </c>
      <c r="M42" s="29">
        <f t="array" ref="M42">IFERROR(_xlfn._xlws.FILTER(Col_AC,(Col_AD=$A42)*(Col_AE="Arrive")),"")</f>
        <v/>
      </c>
      <c r="N42" s="27">
        <f t="array" ref="N42">IFERROR(_xlfn._xlws.FILTER(Col_Y,(Col_AD=$A42)*(Col_AE="Depart")),"")</f>
        <v/>
      </c>
      <c r="O42" s="28">
        <f t="array" ref="O42">IFERROR(_xlfn._xlws.FILTER(Col_Z,(Col_AD=$A42)*(Col_AE="Depart")),"")</f>
        <v/>
      </c>
      <c r="P42" s="30">
        <f t="array" ref="P42">IFERROR(_xlfn._xlws.FILTER(Col_AB,(Col_AD=$A42)*(Col_AE="Depart")),"")</f>
        <v/>
      </c>
      <c r="Q42" s="29">
        <f t="array" ref="Q42">IFERROR(_xlfn._xlws.FILTER(Col_AC,(Col_AD=$A42)*(Col_AE="Depart")),"")</f>
        <v/>
      </c>
      <c r="R42" s="31">
        <f t="array" ref="R42">IF(LEN(_xlfn.TEXTJOIN(,,IF(ISNUMBER(SEARCH({"Luggage"},INDEX(Col_M&amp;Col_R,MATCH(1,(Col_W=$C42)*(Col_AD=$A42),0)))),"*","")))&gt;0,"Luggage","")</f>
        <v/>
      </c>
    </row>
    <row r="43">
      <c r="A43" s="48" t="n">
        <v>38</v>
      </c>
      <c r="C43" s="49">
        <f t="array" ref="C43">IFERROR(INDEX(Col_W,MATCH(A43,Col_AD,0)),"")</f>
        <v/>
      </c>
      <c r="D43" s="21">
        <f t="array" ref="D43">IF(LEN(IF(ISNUMBER(SEARCH("hear*",INDEX(Col_M&amp;Col_R,MATCH(1,(Col_W=$C43)*(Col_AD=$A43),0)))),"*",""))&gt;0,"Y","")</f>
        <v/>
      </c>
      <c r="E43" s="22">
        <f t="array" ref="E43">IF(LEN(_xlfn.TEXTJOIN(,,IF(ISNUMBER(SEARCH({"VIP","Visual impairment"},INDEX(Col_M&amp;Col_R,MATCH(1,(Col_W=$C43)*(Col_AD=$A43),0)))),"*","")))&gt;0,"Y","")</f>
        <v/>
      </c>
      <c r="F43" s="24">
        <f t="array" ref="F43">IF(LEN(_xlfn.TEXTJOIN(,,IF(ISNUMBER(SEARCH({"Wheelchair user","Scooter"},INDEX(Col_M&amp;Col_R,MATCH(1,(Col_W=$C43)*(Col_AD=$A43),0)))),"*","")))&gt;0,"Y","")</f>
        <v/>
      </c>
      <c r="G43" s="23">
        <f t="array" ref="G43">IF(LEN(_xlfn.TEXTJOIN(,,IF(ISNUMBER(SEARCH({"Use of station buggy (if available)","Use of station wheelchair (if available)"},INDEX(Col_M&amp;Col_R,MATCH(1,(Col_W=$C43)*(Col_AD=$A43),0)))),"*","")))&gt;0,"Y","")</f>
        <v/>
      </c>
      <c r="H43" s="25">
        <f t="array" ref="H43">IF(LEN(_xlfn.TEXTJOIN(,,_xlfn.UNIQUE(IF(ISNUMBER(SEARCH({"Other mobility impairment","Learning difficulties","Other mobility aid user","Elderly","Uses walking stick"},INDEX(Col_M&amp;Col_R,MATCH(1,(Col_W=$C43)*(Col_AD=$A43),0)))),"*",""))))&gt;0,"Y","")</f>
        <v/>
      </c>
      <c r="I43" s="26">
        <f t="array" ref="I43">IF(LEN((_xlfn.TEXTJOIN(,,IF(ISNUMBER(SEARCH({"Wheelchair user","Scooter","Use of ramp"},INDEX(Col_M&amp;Col_R,MATCH(1,(Col_W=$C43)*(Col_AD=$A43),0)))),"*",""))))&gt;0,"Y","")</f>
        <v/>
      </c>
      <c r="J43" s="27">
        <f t="array" ref="J43">IFERROR(_xlfn._xlws.FILTER(Col_X,(Col_AD=$A43)*(Col_AE="Arrive")),"")</f>
        <v/>
      </c>
      <c r="K43" s="28">
        <f t="array" ref="K43">IFERROR(_xlfn._xlws.FILTER(Col_Z,(Col_AD=$A43)*(Col_AE="Arrive")),"")</f>
        <v/>
      </c>
      <c r="L43" s="54">
        <f t="array" ref="L43">IFERROR(_xlfn._xlws.FILTER(Col_AA,(Col_AD=$A43)*(Col_AE="Arrive")),"")</f>
        <v/>
      </c>
      <c r="M43" s="29">
        <f t="array" ref="M43">IFERROR(_xlfn._xlws.FILTER(Col_AC,(Col_AD=$A43)*(Col_AE="Arrive")),"")</f>
        <v/>
      </c>
      <c r="N43" s="27">
        <f t="array" ref="N43">IFERROR(_xlfn._xlws.FILTER(Col_Y,(Col_AD=$A43)*(Col_AE="Depart")),"")</f>
        <v/>
      </c>
      <c r="O43" s="28">
        <f t="array" ref="O43">IFERROR(_xlfn._xlws.FILTER(Col_Z,(Col_AD=$A43)*(Col_AE="Depart")),"")</f>
        <v/>
      </c>
      <c r="P43" s="30">
        <f t="array" ref="P43">IFERROR(_xlfn._xlws.FILTER(Col_AB,(Col_AD=$A43)*(Col_AE="Depart")),"")</f>
        <v/>
      </c>
      <c r="Q43" s="29">
        <f t="array" ref="Q43">IFERROR(_xlfn._xlws.FILTER(Col_AC,(Col_AD=$A43)*(Col_AE="Depart")),"")</f>
        <v/>
      </c>
      <c r="R43" s="31">
        <f t="array" ref="R43">IF(LEN(_xlfn.TEXTJOIN(,,IF(ISNUMBER(SEARCH({"Luggage"},INDEX(Col_M&amp;Col_R,MATCH(1,(Col_W=$C43)*(Col_AD=$A43),0)))),"*","")))&gt;0,"Luggage","")</f>
        <v/>
      </c>
    </row>
    <row r="44">
      <c r="A44" s="48" t="n">
        <v>39</v>
      </c>
      <c r="C44" s="49">
        <f t="array" ref="C44">IFERROR(INDEX(Col_W,MATCH(A44,Col_AD,0)),"")</f>
        <v/>
      </c>
      <c r="D44" s="21">
        <f t="array" ref="D44">IF(LEN(IF(ISNUMBER(SEARCH("hear*",INDEX(Col_M&amp;Col_R,MATCH(1,(Col_W=$C44)*(Col_AD=$A44),0)))),"*",""))&gt;0,"Y","")</f>
        <v/>
      </c>
      <c r="E44" s="22">
        <f t="array" ref="E44">IF(LEN(_xlfn.TEXTJOIN(,,IF(ISNUMBER(SEARCH({"VIP","Visual impairment"},INDEX(Col_M&amp;Col_R,MATCH(1,(Col_W=$C44)*(Col_AD=$A44),0)))),"*","")))&gt;0,"Y","")</f>
        <v/>
      </c>
      <c r="F44" s="24">
        <f t="array" ref="F44">IF(LEN(_xlfn.TEXTJOIN(,,IF(ISNUMBER(SEARCH({"Wheelchair user","Scooter"},INDEX(Col_M&amp;Col_R,MATCH(1,(Col_W=$C44)*(Col_AD=$A44),0)))),"*","")))&gt;0,"Y","")</f>
        <v/>
      </c>
      <c r="G44" s="23">
        <f t="array" ref="G44">IF(LEN(_xlfn.TEXTJOIN(,,IF(ISNUMBER(SEARCH({"Use of station buggy (if available)","Use of station wheelchair (if available)"},INDEX(Col_M&amp;Col_R,MATCH(1,(Col_W=$C44)*(Col_AD=$A44),0)))),"*","")))&gt;0,"Y","")</f>
        <v/>
      </c>
      <c r="H44" s="25">
        <f t="array" ref="H44">IF(LEN(_xlfn.TEXTJOIN(,,_xlfn.UNIQUE(IF(ISNUMBER(SEARCH({"Other mobility impairment","Learning difficulties","Other mobility aid user","Elderly","Uses walking stick"},INDEX(Col_M&amp;Col_R,MATCH(1,(Col_W=$C44)*(Col_AD=$A44),0)))),"*",""))))&gt;0,"Y","")</f>
        <v/>
      </c>
      <c r="I44" s="26">
        <f t="array" ref="I44">IF(LEN((_xlfn.TEXTJOIN(,,IF(ISNUMBER(SEARCH({"Wheelchair user","Scooter","Use of ramp"},INDEX(Col_M&amp;Col_R,MATCH(1,(Col_W=$C44)*(Col_AD=$A44),0)))),"*",""))))&gt;0,"Y","")</f>
        <v/>
      </c>
      <c r="J44" s="27">
        <f t="array" ref="J44">IFERROR(_xlfn._xlws.FILTER(Col_X,(Col_AD=$A44)*(Col_AE="Arrive")),"")</f>
        <v/>
      </c>
      <c r="K44" s="28">
        <f t="array" ref="K44">IFERROR(_xlfn._xlws.FILTER(Col_Z,(Col_AD=$A44)*(Col_AE="Arrive")),"")</f>
        <v/>
      </c>
      <c r="L44" s="54">
        <f t="array" ref="L44">IFERROR(_xlfn._xlws.FILTER(Col_AA,(Col_AD=$A44)*(Col_AE="Arrive")),"")</f>
        <v/>
      </c>
      <c r="M44" s="29">
        <f t="array" ref="M44">IFERROR(_xlfn._xlws.FILTER(Col_AC,(Col_AD=$A44)*(Col_AE="Arrive")),"")</f>
        <v/>
      </c>
      <c r="N44" s="27">
        <f t="array" ref="N44">IFERROR(_xlfn._xlws.FILTER(Col_Y,(Col_AD=$A44)*(Col_AE="Depart")),"")</f>
        <v/>
      </c>
      <c r="O44" s="28">
        <f t="array" ref="O44">IFERROR(_xlfn._xlws.FILTER(Col_Z,(Col_AD=$A44)*(Col_AE="Depart")),"")</f>
        <v/>
      </c>
      <c r="P44" s="30">
        <f t="array" ref="P44">IFERROR(_xlfn._xlws.FILTER(Col_AB,(Col_AD=$A44)*(Col_AE="Depart")),"")</f>
        <v/>
      </c>
      <c r="Q44" s="29">
        <f t="array" ref="Q44">IFERROR(_xlfn._xlws.FILTER(Col_AC,(Col_AD=$A44)*(Col_AE="Depart")),"")</f>
        <v/>
      </c>
      <c r="R44" s="31">
        <f t="array" ref="R44">IF(LEN(_xlfn.TEXTJOIN(,,IF(ISNUMBER(SEARCH({"Luggage"},INDEX(Col_M&amp;Col_R,MATCH(1,(Col_W=$C44)*(Col_AD=$A44),0)))),"*","")))&gt;0,"Luggage","")</f>
        <v/>
      </c>
    </row>
    <row r="45">
      <c r="A45" s="48" t="n">
        <v>40</v>
      </c>
      <c r="C45" s="49">
        <f t="array" ref="C45">IFERROR(INDEX(Col_W,MATCH(A45,Col_AD,0)),"")</f>
        <v/>
      </c>
      <c r="D45" s="21">
        <f t="array" ref="D45">IF(LEN(IF(ISNUMBER(SEARCH("hear*",INDEX(Col_M&amp;Col_R,MATCH(1,(Col_W=$C45)*(Col_AD=$A45),0)))),"*",""))&gt;0,"Y","")</f>
        <v/>
      </c>
      <c r="E45" s="22">
        <f t="array" ref="E45">IF(LEN(_xlfn.TEXTJOIN(,,IF(ISNUMBER(SEARCH({"VIP","Visual impairment"},INDEX(Col_M&amp;Col_R,MATCH(1,(Col_W=$C45)*(Col_AD=$A45),0)))),"*","")))&gt;0,"Y","")</f>
        <v/>
      </c>
      <c r="F45" s="24">
        <f t="array" ref="F45">IF(LEN(_xlfn.TEXTJOIN(,,IF(ISNUMBER(SEARCH({"Wheelchair user","Scooter"},INDEX(Col_M&amp;Col_R,MATCH(1,(Col_W=$C45)*(Col_AD=$A45),0)))),"*","")))&gt;0,"Y","")</f>
        <v/>
      </c>
      <c r="G45" s="23">
        <f t="array" ref="G45">IF(LEN(_xlfn.TEXTJOIN(,,IF(ISNUMBER(SEARCH({"Use of station buggy (if available)","Use of station wheelchair (if available)"},INDEX(Col_M&amp;Col_R,MATCH(1,(Col_W=$C45)*(Col_AD=$A45),0)))),"*","")))&gt;0,"Y","")</f>
        <v/>
      </c>
      <c r="H45" s="25">
        <f t="array" ref="H45">IF(LEN(_xlfn.TEXTJOIN(,,_xlfn.UNIQUE(IF(ISNUMBER(SEARCH({"Other mobility impairment","Learning difficulties","Other mobility aid user","Elderly","Uses walking stick"},INDEX(Col_M&amp;Col_R,MATCH(1,(Col_W=$C45)*(Col_AD=$A45),0)))),"*",""))))&gt;0,"Y","")</f>
        <v/>
      </c>
      <c r="I45" s="26">
        <f t="array" ref="I45">IF(LEN((_xlfn.TEXTJOIN(,,IF(ISNUMBER(SEARCH({"Wheelchair user","Scooter","Use of ramp"},INDEX(Col_M&amp;Col_R,MATCH(1,(Col_W=$C45)*(Col_AD=$A45),0)))),"*",""))))&gt;0,"Y","")</f>
        <v/>
      </c>
      <c r="J45" s="27">
        <f t="array" ref="J45">IFERROR(_xlfn._xlws.FILTER(Col_X,(Col_AD=$A45)*(Col_AE="Arrive")),"")</f>
        <v/>
      </c>
      <c r="K45" s="28">
        <f t="array" ref="K45">IFERROR(_xlfn._xlws.FILTER(Col_Z,(Col_AD=$A45)*(Col_AE="Arrive")),"")</f>
        <v/>
      </c>
      <c r="L45" s="54">
        <f t="array" ref="L45">IFERROR(_xlfn._xlws.FILTER(Col_AA,(Col_AD=$A45)*(Col_AE="Arrive")),"")</f>
        <v/>
      </c>
      <c r="M45" s="29">
        <f t="array" ref="M45">IFERROR(_xlfn._xlws.FILTER(Col_AC,(Col_AD=$A45)*(Col_AE="Arrive")),"")</f>
        <v/>
      </c>
      <c r="N45" s="27">
        <f t="array" ref="N45">IFERROR(_xlfn._xlws.FILTER(Col_Y,(Col_AD=$A45)*(Col_AE="Depart")),"")</f>
        <v/>
      </c>
      <c r="O45" s="28">
        <f t="array" ref="O45">IFERROR(_xlfn._xlws.FILTER(Col_Z,(Col_AD=$A45)*(Col_AE="Depart")),"")</f>
        <v/>
      </c>
      <c r="P45" s="30">
        <f t="array" ref="P45">IFERROR(_xlfn._xlws.FILTER(Col_AB,(Col_AD=$A45)*(Col_AE="Depart")),"")</f>
        <v/>
      </c>
      <c r="Q45" s="29">
        <f t="array" ref="Q45">IFERROR(_xlfn._xlws.FILTER(Col_AC,(Col_AD=$A45)*(Col_AE="Depart")),"")</f>
        <v/>
      </c>
      <c r="R45" s="31">
        <f t="array" ref="R45">IF(LEN(_xlfn.TEXTJOIN(,,IF(ISNUMBER(SEARCH({"Luggage"},INDEX(Col_M&amp;Col_R,MATCH(1,(Col_W=$C45)*(Col_AD=$A45),0)))),"*","")))&gt;0,"Luggage","")</f>
        <v/>
      </c>
    </row>
    <row r="46">
      <c r="A46" s="48" t="n">
        <v>41</v>
      </c>
      <c r="C46" s="49">
        <f t="array" ref="C46">IFERROR(INDEX(Col_W,MATCH(A46,Col_AD,0)),"")</f>
        <v/>
      </c>
      <c r="D46" s="21">
        <f t="array" ref="D46">IF(LEN(IF(ISNUMBER(SEARCH("hear*",INDEX(Col_M&amp;Col_R,MATCH(1,(Col_W=$C46)*(Col_AD=$A46),0)))),"*",""))&gt;0,"Y","")</f>
        <v/>
      </c>
      <c r="E46" s="22">
        <f t="array" ref="E46">IF(LEN(_xlfn.TEXTJOIN(,,IF(ISNUMBER(SEARCH({"VIP","Visual impairment"},INDEX(Col_M&amp;Col_R,MATCH(1,(Col_W=$C46)*(Col_AD=$A46),0)))),"*","")))&gt;0,"Y","")</f>
        <v/>
      </c>
      <c r="F46" s="24">
        <f t="array" ref="F46">IF(LEN(_xlfn.TEXTJOIN(,,IF(ISNUMBER(SEARCH({"Wheelchair user","Scooter"},INDEX(Col_M&amp;Col_R,MATCH(1,(Col_W=$C46)*(Col_AD=$A46),0)))),"*","")))&gt;0,"Y","")</f>
        <v/>
      </c>
      <c r="G46" s="23">
        <f t="array" ref="G46">IF(LEN(_xlfn.TEXTJOIN(,,IF(ISNUMBER(SEARCH({"Use of station buggy (if available)","Use of station wheelchair (if available)"},INDEX(Col_M&amp;Col_R,MATCH(1,(Col_W=$C46)*(Col_AD=$A46),0)))),"*","")))&gt;0,"Y","")</f>
        <v/>
      </c>
      <c r="H46" s="25">
        <f t="array" ref="H46">IF(LEN(_xlfn.TEXTJOIN(,,_xlfn.UNIQUE(IF(ISNUMBER(SEARCH({"Other mobility impairment","Learning difficulties","Other mobility aid user","Elderly","Uses walking stick"},INDEX(Col_M&amp;Col_R,MATCH(1,(Col_W=$C46)*(Col_AD=$A46),0)))),"*",""))))&gt;0,"Y","")</f>
        <v/>
      </c>
      <c r="I46" s="26">
        <f t="array" ref="I46">IF(LEN((_xlfn.TEXTJOIN(,,IF(ISNUMBER(SEARCH({"Wheelchair user","Scooter","Use of ramp"},INDEX(Col_M&amp;Col_R,MATCH(1,(Col_W=$C46)*(Col_AD=$A46),0)))),"*",""))))&gt;0,"Y","")</f>
        <v/>
      </c>
      <c r="J46" s="27">
        <f t="array" ref="J46">IFERROR(_xlfn._xlws.FILTER(Col_X,(Col_AD=$A46)*(Col_AE="Arrive")),"")</f>
        <v/>
      </c>
      <c r="K46" s="28">
        <f t="array" ref="K46">IFERROR(_xlfn._xlws.FILTER(Col_Z,(Col_AD=$A46)*(Col_AE="Arrive")),"")</f>
        <v/>
      </c>
      <c r="L46" s="54">
        <f t="array" ref="L46">IFERROR(_xlfn._xlws.FILTER(Col_AA,(Col_AD=$A46)*(Col_AE="Arrive")),"")</f>
        <v/>
      </c>
      <c r="M46" s="29">
        <f t="array" ref="M46">IFERROR(_xlfn._xlws.FILTER(Col_AC,(Col_AD=$A46)*(Col_AE="Arrive")),"")</f>
        <v/>
      </c>
      <c r="N46" s="27">
        <f t="array" ref="N46">IFERROR(_xlfn._xlws.FILTER(Col_Y,(Col_AD=$A46)*(Col_AE="Depart")),"")</f>
        <v/>
      </c>
      <c r="O46" s="28">
        <f t="array" ref="O46">IFERROR(_xlfn._xlws.FILTER(Col_Z,(Col_AD=$A46)*(Col_AE="Depart")),"")</f>
        <v/>
      </c>
      <c r="P46" s="30">
        <f t="array" ref="P46">IFERROR(_xlfn._xlws.FILTER(Col_AB,(Col_AD=$A46)*(Col_AE="Depart")),"")</f>
        <v/>
      </c>
      <c r="Q46" s="29">
        <f t="array" ref="Q46">IFERROR(_xlfn._xlws.FILTER(Col_AC,(Col_AD=$A46)*(Col_AE="Depart")),"")</f>
        <v/>
      </c>
      <c r="R46" s="31">
        <f t="array" ref="R46">IF(LEN(_xlfn.TEXTJOIN(,,IF(ISNUMBER(SEARCH({"Luggage"},INDEX(Col_M&amp;Col_R,MATCH(1,(Col_W=$C46)*(Col_AD=$A46),0)))),"*","")))&gt;0,"Luggage","")</f>
        <v/>
      </c>
    </row>
    <row r="47">
      <c r="A47" s="48" t="n">
        <v>42</v>
      </c>
      <c r="C47" s="49">
        <f t="array" ref="C47">IFERROR(INDEX(Col_W,MATCH(A47,Col_AD,0)),"")</f>
        <v/>
      </c>
      <c r="D47" s="21">
        <f t="array" ref="D47">IF(LEN(IF(ISNUMBER(SEARCH("hear*",INDEX(Col_M&amp;Col_R,MATCH(1,(Col_W=$C47)*(Col_AD=$A47),0)))),"*",""))&gt;0,"Y","")</f>
        <v/>
      </c>
      <c r="E47" s="22">
        <f t="array" ref="E47">IF(LEN(_xlfn.TEXTJOIN(,,IF(ISNUMBER(SEARCH({"VIP","Visual impairment"},INDEX(Col_M&amp;Col_R,MATCH(1,(Col_W=$C47)*(Col_AD=$A47),0)))),"*","")))&gt;0,"Y","")</f>
        <v/>
      </c>
      <c r="F47" s="24">
        <f t="array" ref="F47">IF(LEN(_xlfn.TEXTJOIN(,,IF(ISNUMBER(SEARCH({"Wheelchair user","Scooter"},INDEX(Col_M&amp;Col_R,MATCH(1,(Col_W=$C47)*(Col_AD=$A47),0)))),"*","")))&gt;0,"Y","")</f>
        <v/>
      </c>
      <c r="G47" s="23">
        <f t="array" ref="G47">IF(LEN(_xlfn.TEXTJOIN(,,IF(ISNUMBER(SEARCH({"Use of station buggy (if available)","Use of station wheelchair (if available)"},INDEX(Col_M&amp;Col_R,MATCH(1,(Col_W=$C47)*(Col_AD=$A47),0)))),"*","")))&gt;0,"Y","")</f>
        <v/>
      </c>
      <c r="H47" s="25">
        <f t="array" ref="H47">IF(LEN(_xlfn.TEXTJOIN(,,_xlfn.UNIQUE(IF(ISNUMBER(SEARCH({"Other mobility impairment","Learning difficulties","Other mobility aid user","Elderly","Uses walking stick"},INDEX(Col_M&amp;Col_R,MATCH(1,(Col_W=$C47)*(Col_AD=$A47),0)))),"*",""))))&gt;0,"Y","")</f>
        <v/>
      </c>
      <c r="I47" s="26">
        <f t="array" ref="I47">IF(LEN((_xlfn.TEXTJOIN(,,IF(ISNUMBER(SEARCH({"Wheelchair user","Scooter","Use of ramp"},INDEX(Col_M&amp;Col_R,MATCH(1,(Col_W=$C47)*(Col_AD=$A47),0)))),"*",""))))&gt;0,"Y","")</f>
        <v/>
      </c>
      <c r="J47" s="27">
        <f t="array" ref="J47">IFERROR(_xlfn._xlws.FILTER(Col_X,(Col_AD=$A47)*(Col_AE="Arrive")),"")</f>
        <v/>
      </c>
      <c r="K47" s="28">
        <f t="array" ref="K47">IFERROR(_xlfn._xlws.FILTER(Col_Z,(Col_AD=$A47)*(Col_AE="Arrive")),"")</f>
        <v/>
      </c>
      <c r="L47" s="54">
        <f t="array" ref="L47">IFERROR(_xlfn._xlws.FILTER(Col_AA,(Col_AD=$A47)*(Col_AE="Arrive")),"")</f>
        <v/>
      </c>
      <c r="M47" s="29">
        <f t="array" ref="M47">IFERROR(_xlfn._xlws.FILTER(Col_AC,(Col_AD=$A47)*(Col_AE="Arrive")),"")</f>
        <v/>
      </c>
      <c r="N47" s="27">
        <f t="array" ref="N47">IFERROR(_xlfn._xlws.FILTER(Col_Y,(Col_AD=$A47)*(Col_AE="Depart")),"")</f>
        <v/>
      </c>
      <c r="O47" s="28">
        <f t="array" ref="O47">IFERROR(_xlfn._xlws.FILTER(Col_Z,(Col_AD=$A47)*(Col_AE="Depart")),"")</f>
        <v/>
      </c>
      <c r="P47" s="30">
        <f t="array" ref="P47">IFERROR(_xlfn._xlws.FILTER(Col_AB,(Col_AD=$A47)*(Col_AE="Depart")),"")</f>
        <v/>
      </c>
      <c r="Q47" s="29">
        <f t="array" ref="Q47">IFERROR(_xlfn._xlws.FILTER(Col_AC,(Col_AD=$A47)*(Col_AE="Depart")),"")</f>
        <v/>
      </c>
      <c r="R47" s="31">
        <f t="array" ref="R47">IF(LEN(_xlfn.TEXTJOIN(,,IF(ISNUMBER(SEARCH({"Luggage"},INDEX(Col_M&amp;Col_R,MATCH(1,(Col_W=$C47)*(Col_AD=$A47),0)))),"*","")))&gt;0,"Luggage","")</f>
        <v/>
      </c>
    </row>
    <row r="48">
      <c r="A48" s="48" t="n">
        <v>43</v>
      </c>
      <c r="C48" s="49">
        <f t="array" ref="C48">IFERROR(INDEX(Col_W,MATCH(A48,Col_AD,0)),"")</f>
        <v/>
      </c>
      <c r="D48" s="21">
        <f t="array" ref="D48">IF(LEN(IF(ISNUMBER(SEARCH("hear*",INDEX(Col_M&amp;Col_R,MATCH(1,(Col_W=$C48)*(Col_AD=$A48),0)))),"*",""))&gt;0,"Y","")</f>
        <v/>
      </c>
      <c r="E48" s="22">
        <f t="array" ref="E48">IF(LEN(_xlfn.TEXTJOIN(,,IF(ISNUMBER(SEARCH({"VIP","Visual impairment"},INDEX(Col_M&amp;Col_R,MATCH(1,(Col_W=$C48)*(Col_AD=$A48),0)))),"*","")))&gt;0,"Y","")</f>
        <v/>
      </c>
      <c r="F48" s="24">
        <f t="array" ref="F48">IF(LEN(_xlfn.TEXTJOIN(,,IF(ISNUMBER(SEARCH({"Wheelchair user","Scooter"},INDEX(Col_M&amp;Col_R,MATCH(1,(Col_W=$C48)*(Col_AD=$A48),0)))),"*","")))&gt;0,"Y","")</f>
        <v/>
      </c>
      <c r="G48" s="23">
        <f t="array" ref="G48">IF(LEN(_xlfn.TEXTJOIN(,,IF(ISNUMBER(SEARCH({"Use of station buggy (if available)","Use of station wheelchair (if available)"},INDEX(Col_M&amp;Col_R,MATCH(1,(Col_W=$C48)*(Col_AD=$A48),0)))),"*","")))&gt;0,"Y","")</f>
        <v/>
      </c>
      <c r="H48" s="25">
        <f t="array" ref="H48">IF(LEN(_xlfn.TEXTJOIN(,,_xlfn.UNIQUE(IF(ISNUMBER(SEARCH({"Other mobility impairment","Learning difficulties","Other mobility aid user","Elderly","Uses walking stick"},INDEX(Col_M&amp;Col_R,MATCH(1,(Col_W=$C48)*(Col_AD=$A48),0)))),"*",""))))&gt;0,"Y","")</f>
        <v/>
      </c>
      <c r="I48" s="26">
        <f t="array" ref="I48">IF(LEN((_xlfn.TEXTJOIN(,,IF(ISNUMBER(SEARCH({"Wheelchair user","Scooter","Use of ramp"},INDEX(Col_M&amp;Col_R,MATCH(1,(Col_W=$C48)*(Col_AD=$A48),0)))),"*",""))))&gt;0,"Y","")</f>
        <v/>
      </c>
      <c r="J48" s="27">
        <f t="array" ref="J48">IFERROR(_xlfn._xlws.FILTER(Col_X,(Col_AD=$A48)*(Col_AE="Arrive")),"")</f>
        <v/>
      </c>
      <c r="K48" s="28">
        <f t="array" ref="K48">IFERROR(_xlfn._xlws.FILTER(Col_Z,(Col_AD=$A48)*(Col_AE="Arrive")),"")</f>
        <v/>
      </c>
      <c r="L48" s="54">
        <f t="array" ref="L48">IFERROR(_xlfn._xlws.FILTER(Col_AA,(Col_AD=$A48)*(Col_AE="Arrive")),"")</f>
        <v/>
      </c>
      <c r="M48" s="29">
        <f t="array" ref="M48">IFERROR(_xlfn._xlws.FILTER(Col_AC,(Col_AD=$A48)*(Col_AE="Arrive")),"")</f>
        <v/>
      </c>
      <c r="N48" s="27">
        <f t="array" ref="N48">IFERROR(_xlfn._xlws.FILTER(Col_Y,(Col_AD=$A48)*(Col_AE="Depart")),"")</f>
        <v/>
      </c>
      <c r="O48" s="28">
        <f t="array" ref="O48">IFERROR(_xlfn._xlws.FILTER(Col_Z,(Col_AD=$A48)*(Col_AE="Depart")),"")</f>
        <v/>
      </c>
      <c r="P48" s="30">
        <f t="array" ref="P48">IFERROR(_xlfn._xlws.FILTER(Col_AB,(Col_AD=$A48)*(Col_AE="Depart")),"")</f>
        <v/>
      </c>
      <c r="Q48" s="29">
        <f t="array" ref="Q48">IFERROR(_xlfn._xlws.FILTER(Col_AC,(Col_AD=$A48)*(Col_AE="Depart")),"")</f>
        <v/>
      </c>
      <c r="R48" s="31">
        <f t="array" ref="R48">IF(LEN(_xlfn.TEXTJOIN(,,IF(ISNUMBER(SEARCH({"Luggage"},INDEX(Col_M&amp;Col_R,MATCH(1,(Col_W=$C48)*(Col_AD=$A48),0)))),"*","")))&gt;0,"Luggage","")</f>
        <v/>
      </c>
    </row>
    <row r="49">
      <c r="A49" s="48" t="n">
        <v>44</v>
      </c>
      <c r="C49" s="49">
        <f t="array" ref="C49">IFERROR(INDEX(Col_W,MATCH(A49,Col_AD,0)),"")</f>
        <v/>
      </c>
      <c r="D49" s="21">
        <f t="array" ref="D49">IF(LEN(IF(ISNUMBER(SEARCH("hear*",INDEX(Col_M&amp;Col_R,MATCH(1,(Col_W=$C49)*(Col_AD=$A49),0)))),"*",""))&gt;0,"Y","")</f>
        <v/>
      </c>
      <c r="E49" s="22">
        <f t="array" ref="E49">IF(LEN(_xlfn.TEXTJOIN(,,IF(ISNUMBER(SEARCH({"VIP","Visual impairment"},INDEX(Col_M&amp;Col_R,MATCH(1,(Col_W=$C49)*(Col_AD=$A49),0)))),"*","")))&gt;0,"Y","")</f>
        <v/>
      </c>
      <c r="F49" s="24">
        <f t="array" ref="F49">IF(LEN(_xlfn.TEXTJOIN(,,IF(ISNUMBER(SEARCH({"Wheelchair user","Scooter"},INDEX(Col_M&amp;Col_R,MATCH(1,(Col_W=$C49)*(Col_AD=$A49),0)))),"*","")))&gt;0,"Y","")</f>
        <v/>
      </c>
      <c r="G49" s="23">
        <f t="array" ref="G49">IF(LEN(_xlfn.TEXTJOIN(,,IF(ISNUMBER(SEARCH({"Use of station buggy (if available)","Use of station wheelchair (if available)"},INDEX(Col_M&amp;Col_R,MATCH(1,(Col_W=$C49)*(Col_AD=$A49),0)))),"*","")))&gt;0,"Y","")</f>
        <v/>
      </c>
      <c r="H49" s="25">
        <f t="array" ref="H49">IF(LEN(_xlfn.TEXTJOIN(,,_xlfn.UNIQUE(IF(ISNUMBER(SEARCH({"Other mobility impairment","Learning difficulties","Other mobility aid user","Elderly","Uses walking stick"},INDEX(Col_M&amp;Col_R,MATCH(1,(Col_W=$C49)*(Col_AD=$A49),0)))),"*",""))))&gt;0,"Y","")</f>
        <v/>
      </c>
      <c r="I49" s="26">
        <f t="array" ref="I49">IF(LEN((_xlfn.TEXTJOIN(,,IF(ISNUMBER(SEARCH({"Wheelchair user","Scooter","Use of ramp"},INDEX(Col_M&amp;Col_R,MATCH(1,(Col_W=$C49)*(Col_AD=$A49),0)))),"*",""))))&gt;0,"Y","")</f>
        <v/>
      </c>
      <c r="J49" s="27">
        <f t="array" ref="J49">IFERROR(_xlfn._xlws.FILTER(Col_X,(Col_AD=$A49)*(Col_AE="Arrive")),"")</f>
        <v/>
      </c>
      <c r="K49" s="28">
        <f t="array" ref="K49">IFERROR(_xlfn._xlws.FILTER(Col_Z,(Col_AD=$A49)*(Col_AE="Arrive")),"")</f>
        <v/>
      </c>
      <c r="L49" s="54">
        <f t="array" ref="L49">IFERROR(_xlfn._xlws.FILTER(Col_AA,(Col_AD=$A49)*(Col_AE="Arrive")),"")</f>
        <v/>
      </c>
      <c r="M49" s="29">
        <f t="array" ref="M49">IFERROR(_xlfn._xlws.FILTER(Col_AC,(Col_AD=$A49)*(Col_AE="Arrive")),"")</f>
        <v/>
      </c>
      <c r="N49" s="27">
        <f t="array" ref="N49">IFERROR(_xlfn._xlws.FILTER(Col_Y,(Col_AD=$A49)*(Col_AE="Depart")),"")</f>
        <v/>
      </c>
      <c r="O49" s="28">
        <f t="array" ref="O49">IFERROR(_xlfn._xlws.FILTER(Col_Z,(Col_AD=$A49)*(Col_AE="Depart")),"")</f>
        <v/>
      </c>
      <c r="P49" s="30">
        <f t="array" ref="P49">IFERROR(_xlfn._xlws.FILTER(Col_AB,(Col_AD=$A49)*(Col_AE="Depart")),"")</f>
        <v/>
      </c>
      <c r="Q49" s="29">
        <f t="array" ref="Q49">IFERROR(_xlfn._xlws.FILTER(Col_AC,(Col_AD=$A49)*(Col_AE="Depart")),"")</f>
        <v/>
      </c>
      <c r="R49" s="31">
        <f t="array" ref="R49">IF(LEN(_xlfn.TEXTJOIN(,,IF(ISNUMBER(SEARCH({"Luggage"},INDEX(Col_M&amp;Col_R,MATCH(1,(Col_W=$C49)*(Col_AD=$A49),0)))),"*","")))&gt;0,"Luggage","")</f>
        <v/>
      </c>
    </row>
    <row r="50">
      <c r="A50" s="48" t="n">
        <v>45</v>
      </c>
      <c r="C50" s="49">
        <f t="array" ref="C50">IFERROR(INDEX(Col_W,MATCH(A50,Col_AD,0)),"")</f>
        <v/>
      </c>
      <c r="D50" s="21">
        <f t="array" ref="D50">IF(LEN(IF(ISNUMBER(SEARCH("hear*",INDEX(Col_M&amp;Col_R,MATCH(1,(Col_W=$C50)*(Col_AD=$A50),0)))),"*",""))&gt;0,"Y","")</f>
        <v/>
      </c>
      <c r="E50" s="22">
        <f t="array" ref="E50">IF(LEN(_xlfn.TEXTJOIN(,,IF(ISNUMBER(SEARCH({"VIP","Visual impairment"},INDEX(Col_M&amp;Col_R,MATCH(1,(Col_W=$C50)*(Col_AD=$A50),0)))),"*","")))&gt;0,"Y","")</f>
        <v/>
      </c>
      <c r="F50" s="24">
        <f t="array" ref="F50">IF(LEN(_xlfn.TEXTJOIN(,,IF(ISNUMBER(SEARCH({"Wheelchair user","Scooter"},INDEX(Col_M&amp;Col_R,MATCH(1,(Col_W=$C50)*(Col_AD=$A50),0)))),"*","")))&gt;0,"Y","")</f>
        <v/>
      </c>
      <c r="G50" s="23">
        <f t="array" ref="G50">IF(LEN(_xlfn.TEXTJOIN(,,IF(ISNUMBER(SEARCH({"Use of station buggy (if available)","Use of station wheelchair (if available)"},INDEX(Col_M&amp;Col_R,MATCH(1,(Col_W=$C50)*(Col_AD=$A50),0)))),"*","")))&gt;0,"Y","")</f>
        <v/>
      </c>
      <c r="H50" s="25">
        <f t="array" ref="H50">IF(LEN(_xlfn.TEXTJOIN(,,_xlfn.UNIQUE(IF(ISNUMBER(SEARCH({"Other mobility impairment","Learning difficulties","Other mobility aid user","Elderly","Uses walking stick"},INDEX(Col_M&amp;Col_R,MATCH(1,(Col_W=$C50)*(Col_AD=$A50),0)))),"*",""))))&gt;0,"Y","")</f>
        <v/>
      </c>
      <c r="I50" s="26">
        <f t="array" ref="I50">IF(LEN((_xlfn.TEXTJOIN(,,IF(ISNUMBER(SEARCH({"Wheelchair user","Scooter","Use of ramp"},INDEX(Col_M&amp;Col_R,MATCH(1,(Col_W=$C50)*(Col_AD=$A50),0)))),"*",""))))&gt;0,"Y","")</f>
        <v/>
      </c>
      <c r="J50" s="27">
        <f t="array" ref="J50">IFERROR(_xlfn._xlws.FILTER(Col_X,(Col_AD=$A50)*(Col_AE="Arrive")),"")</f>
        <v/>
      </c>
      <c r="K50" s="28">
        <f t="array" ref="K50">IFERROR(_xlfn._xlws.FILTER(Col_Z,(Col_AD=$A50)*(Col_AE="Arrive")),"")</f>
        <v/>
      </c>
      <c r="L50" s="54">
        <f t="array" ref="L50">IFERROR(_xlfn._xlws.FILTER(Col_AA,(Col_AD=$A50)*(Col_AE="Arrive")),"")</f>
        <v/>
      </c>
      <c r="M50" s="29">
        <f t="array" ref="M50">IFERROR(_xlfn._xlws.FILTER(Col_AC,(Col_AD=$A50)*(Col_AE="Arrive")),"")</f>
        <v/>
      </c>
      <c r="N50" s="27">
        <f t="array" ref="N50">IFERROR(_xlfn._xlws.FILTER(Col_Y,(Col_AD=$A50)*(Col_AE="Depart")),"")</f>
        <v/>
      </c>
      <c r="O50" s="28">
        <f t="array" ref="O50">IFERROR(_xlfn._xlws.FILTER(Col_Z,(Col_AD=$A50)*(Col_AE="Depart")),"")</f>
        <v/>
      </c>
      <c r="P50" s="30">
        <f t="array" ref="P50">IFERROR(_xlfn._xlws.FILTER(Col_AB,(Col_AD=$A50)*(Col_AE="Depart")),"")</f>
        <v/>
      </c>
      <c r="Q50" s="29">
        <f t="array" ref="Q50">IFERROR(_xlfn._xlws.FILTER(Col_AC,(Col_AD=$A50)*(Col_AE="Depart")),"")</f>
        <v/>
      </c>
      <c r="R50" s="31">
        <f t="array" ref="R50">IF(LEN(_xlfn.TEXTJOIN(,,IF(ISNUMBER(SEARCH({"Luggage"},INDEX(Col_M&amp;Col_R,MATCH(1,(Col_W=$C50)*(Col_AD=$A50),0)))),"*","")))&gt;0,"Luggage","")</f>
        <v/>
      </c>
    </row>
    <row r="51">
      <c r="A51" s="48" t="n">
        <v>46</v>
      </c>
      <c r="C51" s="49">
        <f t="array" ref="C51">IFERROR(INDEX(Col_W,MATCH(A51,Col_AD,0)),"")</f>
        <v/>
      </c>
      <c r="D51" s="21">
        <f t="array" ref="D51">IF(LEN(IF(ISNUMBER(SEARCH("hear*",INDEX(Col_M&amp;Col_R,MATCH(1,(Col_W=$C51)*(Col_AD=$A51),0)))),"*",""))&gt;0,"Y","")</f>
        <v/>
      </c>
      <c r="E51" s="22">
        <f t="array" ref="E51">IF(LEN(_xlfn.TEXTJOIN(,,IF(ISNUMBER(SEARCH({"VIP","Visual impairment"},INDEX(Col_M&amp;Col_R,MATCH(1,(Col_W=$C51)*(Col_AD=$A51),0)))),"*","")))&gt;0,"Y","")</f>
        <v/>
      </c>
      <c r="F51" s="24">
        <f t="array" ref="F51">IF(LEN(_xlfn.TEXTJOIN(,,IF(ISNUMBER(SEARCH({"Wheelchair user","Scooter"},INDEX(Col_M&amp;Col_R,MATCH(1,(Col_W=$C51)*(Col_AD=$A51),0)))),"*","")))&gt;0,"Y","")</f>
        <v/>
      </c>
      <c r="G51" s="23">
        <f t="array" ref="G51">IF(LEN(_xlfn.TEXTJOIN(,,IF(ISNUMBER(SEARCH({"Use of station buggy (if available)","Use of station wheelchair (if available)"},INDEX(Col_M&amp;Col_R,MATCH(1,(Col_W=$C51)*(Col_AD=$A51),0)))),"*","")))&gt;0,"Y","")</f>
        <v/>
      </c>
      <c r="H51" s="25">
        <f t="array" ref="H51">IF(LEN(_xlfn.TEXTJOIN(,,_xlfn.UNIQUE(IF(ISNUMBER(SEARCH({"Other mobility impairment","Learning difficulties","Other mobility aid user","Elderly","Uses walking stick"},INDEX(Col_M&amp;Col_R,MATCH(1,(Col_W=$C51)*(Col_AD=$A51),0)))),"*",""))))&gt;0,"Y","")</f>
        <v/>
      </c>
      <c r="I51" s="26">
        <f t="array" ref="I51">IF(LEN((_xlfn.TEXTJOIN(,,IF(ISNUMBER(SEARCH({"Wheelchair user","Scooter","Use of ramp"},INDEX(Col_M&amp;Col_R,MATCH(1,(Col_W=$C51)*(Col_AD=$A51),0)))),"*",""))))&gt;0,"Y","")</f>
        <v/>
      </c>
      <c r="J51" s="27">
        <f t="array" ref="J51">IFERROR(_xlfn._xlws.FILTER(Col_X,(Col_AD=$A51)*(Col_AE="Arrive")),"")</f>
        <v/>
      </c>
      <c r="K51" s="28">
        <f t="array" ref="K51">IFERROR(_xlfn._xlws.FILTER(Col_Z,(Col_AD=$A51)*(Col_AE="Arrive")),"")</f>
        <v/>
      </c>
      <c r="L51" s="54">
        <f t="array" ref="L51">IFERROR(_xlfn._xlws.FILTER(Col_AA,(Col_AD=$A51)*(Col_AE="Arrive")),"")</f>
        <v/>
      </c>
      <c r="M51" s="29">
        <f t="array" ref="M51">IFERROR(_xlfn._xlws.FILTER(Col_AC,(Col_AD=$A51)*(Col_AE="Arrive")),"")</f>
        <v/>
      </c>
      <c r="N51" s="27">
        <f t="array" ref="N51">IFERROR(_xlfn._xlws.FILTER(Col_Y,(Col_AD=$A51)*(Col_AE="Depart")),"")</f>
        <v/>
      </c>
      <c r="O51" s="28">
        <f t="array" ref="O51">IFERROR(_xlfn._xlws.FILTER(Col_Z,(Col_AD=$A51)*(Col_AE="Depart")),"")</f>
        <v/>
      </c>
      <c r="P51" s="30">
        <f t="array" ref="P51">IFERROR(_xlfn._xlws.FILTER(Col_AB,(Col_AD=$A51)*(Col_AE="Depart")),"")</f>
        <v/>
      </c>
      <c r="Q51" s="29">
        <f t="array" ref="Q51">IFERROR(_xlfn._xlws.FILTER(Col_AC,(Col_AD=$A51)*(Col_AE="Depart")),"")</f>
        <v/>
      </c>
      <c r="R51" s="31">
        <f t="array" ref="R51">IF(LEN(_xlfn.TEXTJOIN(,,IF(ISNUMBER(SEARCH({"Luggage"},INDEX(Col_M&amp;Col_R,MATCH(1,(Col_W=$C51)*(Col_AD=$A51),0)))),"*","")))&gt;0,"Luggage","")</f>
        <v/>
      </c>
    </row>
    <row r="52">
      <c r="A52" s="48" t="n">
        <v>47</v>
      </c>
      <c r="C52" s="49">
        <f t="array" ref="C52">IFERROR(INDEX(Col_W,MATCH(A52,Col_AD,0)),"")</f>
        <v/>
      </c>
      <c r="D52" s="21">
        <f t="array" ref="D52">IF(LEN(IF(ISNUMBER(SEARCH("hear*",INDEX(Col_M&amp;Col_R,MATCH(1,(Col_W=$C52)*(Col_AD=$A52),0)))),"*",""))&gt;0,"Y","")</f>
        <v/>
      </c>
      <c r="E52" s="22">
        <f t="array" ref="E52">IF(LEN(_xlfn.TEXTJOIN(,,IF(ISNUMBER(SEARCH({"VIP","Visual impairment"},INDEX(Col_M&amp;Col_R,MATCH(1,(Col_W=$C52)*(Col_AD=$A52),0)))),"*","")))&gt;0,"Y","")</f>
        <v/>
      </c>
      <c r="F52" s="24">
        <f t="array" ref="F52">IF(LEN(_xlfn.TEXTJOIN(,,IF(ISNUMBER(SEARCH({"Wheelchair user","Scooter"},INDEX(Col_M&amp;Col_R,MATCH(1,(Col_W=$C52)*(Col_AD=$A52),0)))),"*","")))&gt;0,"Y","")</f>
        <v/>
      </c>
      <c r="G52" s="23">
        <f t="array" ref="G52">IF(LEN(_xlfn.TEXTJOIN(,,IF(ISNUMBER(SEARCH({"Use of station buggy (if available)","Use of station wheelchair (if available)"},INDEX(Col_M&amp;Col_R,MATCH(1,(Col_W=$C52)*(Col_AD=$A52),0)))),"*","")))&gt;0,"Y","")</f>
        <v/>
      </c>
      <c r="H52" s="25">
        <f t="array" ref="H52">IF(LEN(_xlfn.TEXTJOIN(,,_xlfn.UNIQUE(IF(ISNUMBER(SEARCH({"Other mobility impairment","Learning difficulties","Other mobility aid user","Elderly","Uses walking stick"},INDEX(Col_M&amp;Col_R,MATCH(1,(Col_W=$C52)*(Col_AD=$A52),0)))),"*",""))))&gt;0,"Y","")</f>
        <v/>
      </c>
      <c r="I52" s="26">
        <f t="array" ref="I52">IF(LEN((_xlfn.TEXTJOIN(,,IF(ISNUMBER(SEARCH({"Wheelchair user","Scooter","Use of ramp"},INDEX(Col_M&amp;Col_R,MATCH(1,(Col_W=$C52)*(Col_AD=$A52),0)))),"*",""))))&gt;0,"Y","")</f>
        <v/>
      </c>
      <c r="J52" s="27">
        <f t="array" ref="J52">IFERROR(_xlfn._xlws.FILTER(Col_X,(Col_AD=$A52)*(Col_AE="Arrive")),"")</f>
        <v/>
      </c>
      <c r="K52" s="28">
        <f t="array" ref="K52">IFERROR(_xlfn._xlws.FILTER(Col_Z,(Col_AD=$A52)*(Col_AE="Arrive")),"")</f>
        <v/>
      </c>
      <c r="L52" s="54">
        <f t="array" ref="L52">IFERROR(_xlfn._xlws.FILTER(Col_AA,(Col_AD=$A52)*(Col_AE="Arrive")),"")</f>
        <v/>
      </c>
      <c r="M52" s="29">
        <f t="array" ref="M52">IFERROR(_xlfn._xlws.FILTER(Col_AC,(Col_AD=$A52)*(Col_AE="Arrive")),"")</f>
        <v/>
      </c>
      <c r="N52" s="27">
        <f t="array" ref="N52">IFERROR(_xlfn._xlws.FILTER(Col_Y,(Col_AD=$A52)*(Col_AE="Depart")),"")</f>
        <v/>
      </c>
      <c r="O52" s="28">
        <f t="array" ref="O52">IFERROR(_xlfn._xlws.FILTER(Col_Z,(Col_AD=$A52)*(Col_AE="Depart")),"")</f>
        <v/>
      </c>
      <c r="P52" s="30">
        <f t="array" ref="P52">IFERROR(_xlfn._xlws.FILTER(Col_AB,(Col_AD=$A52)*(Col_AE="Depart")),"")</f>
        <v/>
      </c>
      <c r="Q52" s="29">
        <f t="array" ref="Q52">IFERROR(_xlfn._xlws.FILTER(Col_AC,(Col_AD=$A52)*(Col_AE="Depart")),"")</f>
        <v/>
      </c>
      <c r="R52" s="31">
        <f t="array" ref="R52">IF(LEN(_xlfn.TEXTJOIN(,,IF(ISNUMBER(SEARCH({"Luggage"},INDEX(Col_M&amp;Col_R,MATCH(1,(Col_W=$C52)*(Col_AD=$A52),0)))),"*","")))&gt;0,"Luggage","")</f>
        <v/>
      </c>
    </row>
    <row r="53">
      <c r="A53" s="48" t="n">
        <v>48</v>
      </c>
      <c r="C53" s="49">
        <f t="array" ref="C53">IFERROR(INDEX(Col_W,MATCH(A53,Col_AD,0)),"")</f>
        <v/>
      </c>
      <c r="D53" s="21">
        <f t="array" ref="D53">IF(LEN(IF(ISNUMBER(SEARCH("hear*",INDEX(Col_M&amp;Col_R,MATCH(1,(Col_W=$C53)*(Col_AD=$A53),0)))),"*",""))&gt;0,"Y","")</f>
        <v/>
      </c>
      <c r="E53" s="22">
        <f t="array" ref="E53">IF(LEN(_xlfn.TEXTJOIN(,,IF(ISNUMBER(SEARCH({"VIP","Visual impairment"},INDEX(Col_M&amp;Col_R,MATCH(1,(Col_W=$C53)*(Col_AD=$A53),0)))),"*","")))&gt;0,"Y","")</f>
        <v/>
      </c>
      <c r="F53" s="24">
        <f t="array" ref="F53">IF(LEN(_xlfn.TEXTJOIN(,,IF(ISNUMBER(SEARCH({"Wheelchair user","Scooter"},INDEX(Col_M&amp;Col_R,MATCH(1,(Col_W=$C53)*(Col_AD=$A53),0)))),"*","")))&gt;0,"Y","")</f>
        <v/>
      </c>
      <c r="G53" s="23">
        <f t="array" ref="G53">IF(LEN(_xlfn.TEXTJOIN(,,IF(ISNUMBER(SEARCH({"Use of station buggy (if available)","Use of station wheelchair (if available)"},INDEX(Col_M&amp;Col_R,MATCH(1,(Col_W=$C53)*(Col_AD=$A53),0)))),"*","")))&gt;0,"Y","")</f>
        <v/>
      </c>
      <c r="H53" s="25">
        <f t="array" ref="H53">IF(LEN(_xlfn.TEXTJOIN(,,_xlfn.UNIQUE(IF(ISNUMBER(SEARCH({"Other mobility impairment","Learning difficulties","Other mobility aid user","Elderly","Uses walking stick"},INDEX(Col_M&amp;Col_R,MATCH(1,(Col_W=$C53)*(Col_AD=$A53),0)))),"*",""))))&gt;0,"Y","")</f>
        <v/>
      </c>
      <c r="I53" s="26">
        <f t="array" ref="I53">IF(LEN((_xlfn.TEXTJOIN(,,IF(ISNUMBER(SEARCH({"Wheelchair user","Scooter","Use of ramp"},INDEX(Col_M&amp;Col_R,MATCH(1,(Col_W=$C53)*(Col_AD=$A53),0)))),"*",""))))&gt;0,"Y","")</f>
        <v/>
      </c>
      <c r="J53" s="27">
        <f t="array" ref="J53">IFERROR(_xlfn._xlws.FILTER(Col_X,(Col_AD=$A53)*(Col_AE="Arrive")),"")</f>
        <v/>
      </c>
      <c r="K53" s="28">
        <f t="array" ref="K53">IFERROR(_xlfn._xlws.FILTER(Col_Z,(Col_AD=$A53)*(Col_AE="Arrive")),"")</f>
        <v/>
      </c>
      <c r="L53" s="54">
        <f t="array" ref="L53">IFERROR(_xlfn._xlws.FILTER(Col_AA,(Col_AD=$A53)*(Col_AE="Arrive")),"")</f>
        <v/>
      </c>
      <c r="M53" s="29">
        <f t="array" ref="M53">IFERROR(_xlfn._xlws.FILTER(Col_AC,(Col_AD=$A53)*(Col_AE="Arrive")),"")</f>
        <v/>
      </c>
      <c r="N53" s="27">
        <f t="array" ref="N53">IFERROR(_xlfn._xlws.FILTER(Col_Y,(Col_AD=$A53)*(Col_AE="Depart")),"")</f>
        <v/>
      </c>
      <c r="O53" s="28">
        <f t="array" ref="O53">IFERROR(_xlfn._xlws.FILTER(Col_Z,(Col_AD=$A53)*(Col_AE="Depart")),"")</f>
        <v/>
      </c>
      <c r="P53" s="30">
        <f t="array" ref="P53">IFERROR(_xlfn._xlws.FILTER(Col_AB,(Col_AD=$A53)*(Col_AE="Depart")),"")</f>
        <v/>
      </c>
      <c r="Q53" s="29">
        <f t="array" ref="Q53">IFERROR(_xlfn._xlws.FILTER(Col_AC,(Col_AD=$A53)*(Col_AE="Depart")),"")</f>
        <v/>
      </c>
      <c r="R53" s="31">
        <f t="array" ref="R53">IF(LEN(_xlfn.TEXTJOIN(,,IF(ISNUMBER(SEARCH({"Luggage"},INDEX(Col_M&amp;Col_R,MATCH(1,(Col_W=$C53)*(Col_AD=$A53),0)))),"*","")))&gt;0,"Luggage","")</f>
        <v/>
      </c>
    </row>
    <row r="54">
      <c r="A54" s="48" t="n">
        <v>49</v>
      </c>
      <c r="C54" s="49">
        <f t="array" ref="C54">IFERROR(INDEX(Col_W,MATCH(A54,Col_AD,0)),"")</f>
        <v/>
      </c>
      <c r="D54" s="21">
        <f t="array" ref="D54">IF(LEN(IF(ISNUMBER(SEARCH("hear*",INDEX(Col_M&amp;Col_R,MATCH(1,(Col_W=$C54)*(Col_AD=$A54),0)))),"*",""))&gt;0,"Y","")</f>
        <v/>
      </c>
      <c r="E54" s="22">
        <f t="array" ref="E54">IF(LEN(_xlfn.TEXTJOIN(,,IF(ISNUMBER(SEARCH({"VIP","Visual impairment"},INDEX(Col_M&amp;Col_R,MATCH(1,(Col_W=$C54)*(Col_AD=$A54),0)))),"*","")))&gt;0,"Y","")</f>
        <v/>
      </c>
      <c r="F54" s="24">
        <f t="array" ref="F54">IF(LEN(_xlfn.TEXTJOIN(,,IF(ISNUMBER(SEARCH({"Wheelchair user","Scooter"},INDEX(Col_M&amp;Col_R,MATCH(1,(Col_W=$C54)*(Col_AD=$A54),0)))),"*","")))&gt;0,"Y","")</f>
        <v/>
      </c>
      <c r="G54" s="23">
        <f t="array" ref="G54">IF(LEN(_xlfn.TEXTJOIN(,,IF(ISNUMBER(SEARCH({"Use of station buggy (if available)","Use of station wheelchair (if available)"},INDEX(Col_M&amp;Col_R,MATCH(1,(Col_W=$C54)*(Col_AD=$A54),0)))),"*","")))&gt;0,"Y","")</f>
        <v/>
      </c>
      <c r="H54" s="25">
        <f t="array" ref="H54">IF(LEN(_xlfn.TEXTJOIN(,,_xlfn.UNIQUE(IF(ISNUMBER(SEARCH({"Other mobility impairment","Learning difficulties","Other mobility aid user","Elderly","Uses walking stick"},INDEX(Col_M&amp;Col_R,MATCH(1,(Col_W=$C54)*(Col_AD=$A54),0)))),"*",""))))&gt;0,"Y","")</f>
        <v/>
      </c>
      <c r="I54" s="26">
        <f t="array" ref="I54">IF(LEN((_xlfn.TEXTJOIN(,,IF(ISNUMBER(SEARCH({"Wheelchair user","Scooter","Use of ramp"},INDEX(Col_M&amp;Col_R,MATCH(1,(Col_W=$C54)*(Col_AD=$A54),0)))),"*",""))))&gt;0,"Y","")</f>
        <v/>
      </c>
      <c r="J54" s="27">
        <f t="array" ref="J54">IFERROR(_xlfn._xlws.FILTER(Col_X,(Col_AD=$A54)*(Col_AE="Arrive")),"")</f>
        <v/>
      </c>
      <c r="K54" s="28">
        <f t="array" ref="K54">IFERROR(_xlfn._xlws.FILTER(Col_Z,(Col_AD=$A54)*(Col_AE="Arrive")),"")</f>
        <v/>
      </c>
      <c r="L54" s="54">
        <f t="array" ref="L54">IFERROR(_xlfn._xlws.FILTER(Col_AA,(Col_AD=$A54)*(Col_AE="Arrive")),"")</f>
        <v/>
      </c>
      <c r="M54" s="29">
        <f t="array" ref="M54">IFERROR(_xlfn._xlws.FILTER(Col_AC,(Col_AD=$A54)*(Col_AE="Arrive")),"")</f>
        <v/>
      </c>
      <c r="N54" s="27">
        <f t="array" ref="N54">IFERROR(_xlfn._xlws.FILTER(Col_Y,(Col_AD=$A54)*(Col_AE="Depart")),"")</f>
        <v/>
      </c>
      <c r="O54" s="28">
        <f t="array" ref="O54">IFERROR(_xlfn._xlws.FILTER(Col_Z,(Col_AD=$A54)*(Col_AE="Depart")),"")</f>
        <v/>
      </c>
      <c r="P54" s="30">
        <f t="array" ref="P54">IFERROR(_xlfn._xlws.FILTER(Col_AB,(Col_AD=$A54)*(Col_AE="Depart")),"")</f>
        <v/>
      </c>
      <c r="Q54" s="29">
        <f t="array" ref="Q54">IFERROR(_xlfn._xlws.FILTER(Col_AC,(Col_AD=$A54)*(Col_AE="Depart")),"")</f>
        <v/>
      </c>
      <c r="R54" s="31">
        <f t="array" ref="R54">IF(LEN(_xlfn.TEXTJOIN(,,IF(ISNUMBER(SEARCH({"Luggage"},INDEX(Col_M&amp;Col_R,MATCH(1,(Col_W=$C54)*(Col_AD=$A54),0)))),"*","")))&gt;0,"Luggage","")</f>
        <v/>
      </c>
    </row>
    <row r="55">
      <c r="A55" s="48" t="n">
        <v>50</v>
      </c>
      <c r="C55" s="49">
        <f t="array" ref="C55">IFERROR(INDEX(Col_W,MATCH(A55,Col_AD,0)),"")</f>
        <v/>
      </c>
      <c r="D55" s="21">
        <f t="array" ref="D55">IF(LEN(IF(ISNUMBER(SEARCH("hear*",INDEX(Col_M&amp;Col_R,MATCH(1,(Col_W=$C55)*(Col_AD=$A55),0)))),"*",""))&gt;0,"Y","")</f>
        <v/>
      </c>
      <c r="E55" s="22">
        <f t="array" ref="E55">IF(LEN(_xlfn.TEXTJOIN(,,IF(ISNUMBER(SEARCH({"VIP","Visual impairment"},INDEX(Col_M&amp;Col_R,MATCH(1,(Col_W=$C55)*(Col_AD=$A55),0)))),"*","")))&gt;0,"Y","")</f>
        <v/>
      </c>
      <c r="F55" s="24">
        <f t="array" ref="F55">IF(LEN(_xlfn.TEXTJOIN(,,IF(ISNUMBER(SEARCH({"Wheelchair user","Scooter"},INDEX(Col_M&amp;Col_R,MATCH(1,(Col_W=$C55)*(Col_AD=$A55),0)))),"*","")))&gt;0,"Y","")</f>
        <v/>
      </c>
      <c r="G55" s="23">
        <f t="array" ref="G55">IF(LEN(_xlfn.TEXTJOIN(,,IF(ISNUMBER(SEARCH({"Use of station buggy (if available)","Use of station wheelchair (if available)"},INDEX(Col_M&amp;Col_R,MATCH(1,(Col_W=$C55)*(Col_AD=$A55),0)))),"*","")))&gt;0,"Y","")</f>
        <v/>
      </c>
      <c r="H55" s="25">
        <f t="array" ref="H55">IF(LEN(_xlfn.TEXTJOIN(,,_xlfn.UNIQUE(IF(ISNUMBER(SEARCH({"Other mobility impairment","Learning difficulties","Other mobility aid user","Elderly","Uses walking stick"},INDEX(Col_M&amp;Col_R,MATCH(1,(Col_W=$C55)*(Col_AD=$A55),0)))),"*",""))))&gt;0,"Y","")</f>
        <v/>
      </c>
      <c r="I55" s="26">
        <f t="array" ref="I55">IF(LEN((_xlfn.TEXTJOIN(,,IF(ISNUMBER(SEARCH({"Wheelchair user","Scooter","Use of ramp"},INDEX(Col_M&amp;Col_R,MATCH(1,(Col_W=$C55)*(Col_AD=$A55),0)))),"*",""))))&gt;0,"Y","")</f>
        <v/>
      </c>
      <c r="J55" s="27">
        <f t="array" ref="J55">IFERROR(_xlfn._xlws.FILTER(Col_X,(Col_AD=$A55)*(Col_AE="Arrive")),"")</f>
        <v/>
      </c>
      <c r="K55" s="28">
        <f t="array" ref="K55">IFERROR(_xlfn._xlws.FILTER(Col_Z,(Col_AD=$A55)*(Col_AE="Arrive")),"")</f>
        <v/>
      </c>
      <c r="L55" s="54">
        <f t="array" ref="L55">IFERROR(_xlfn._xlws.FILTER(Col_AA,(Col_AD=$A55)*(Col_AE="Arrive")),"")</f>
        <v/>
      </c>
      <c r="M55" s="29">
        <f t="array" ref="M55">IFERROR(_xlfn._xlws.FILTER(Col_AC,(Col_AD=$A55)*(Col_AE="Arrive")),"")</f>
        <v/>
      </c>
      <c r="N55" s="27">
        <f t="array" ref="N55">IFERROR(_xlfn._xlws.FILTER(Col_Y,(Col_AD=$A55)*(Col_AE="Depart")),"")</f>
        <v/>
      </c>
      <c r="O55" s="28">
        <f t="array" ref="O55">IFERROR(_xlfn._xlws.FILTER(Col_Z,(Col_AD=$A55)*(Col_AE="Depart")),"")</f>
        <v/>
      </c>
      <c r="P55" s="30">
        <f t="array" ref="P55">IFERROR(_xlfn._xlws.FILTER(Col_AB,(Col_AD=$A55)*(Col_AE="Depart")),"")</f>
        <v/>
      </c>
      <c r="Q55" s="29">
        <f t="array" ref="Q55">IFERROR(_xlfn._xlws.FILTER(Col_AC,(Col_AD=$A55)*(Col_AE="Depart")),"")</f>
        <v/>
      </c>
      <c r="R55" s="31">
        <f t="array" ref="R55">IF(LEN(_xlfn.TEXTJOIN(,,IF(ISNUMBER(SEARCH({"Luggage"},INDEX(Col_M&amp;Col_R,MATCH(1,(Col_W=$C55)*(Col_AD=$A55),0)))),"*","")))&gt;0,"Luggage","")</f>
        <v/>
      </c>
    </row>
    <row r="56">
      <c r="A56" s="48" t="n">
        <v>51</v>
      </c>
      <c r="C56" s="49">
        <f t="array" ref="C56">IFERROR(INDEX(Col_W,MATCH(A56,Col_AD,0)),"")</f>
        <v/>
      </c>
      <c r="D56" s="21">
        <f t="array" ref="D56">IF(LEN(IF(ISNUMBER(SEARCH("hear*",INDEX(Col_M&amp;Col_R,MATCH(1,(Col_W=$C56)*(Col_AD=$A56),0)))),"*",""))&gt;0,"Y","")</f>
        <v/>
      </c>
      <c r="E56" s="22">
        <f t="array" ref="E56">IF(LEN(_xlfn.TEXTJOIN(,,IF(ISNUMBER(SEARCH({"VIP","Visual impairment"},INDEX(Col_M&amp;Col_R,MATCH(1,(Col_W=$C56)*(Col_AD=$A56),0)))),"*","")))&gt;0,"Y","")</f>
        <v/>
      </c>
      <c r="F56" s="24">
        <f t="array" ref="F56">IF(LEN(_xlfn.TEXTJOIN(,,IF(ISNUMBER(SEARCH({"Wheelchair user","Scooter"},INDEX(Col_M&amp;Col_R,MATCH(1,(Col_W=$C56)*(Col_AD=$A56),0)))),"*","")))&gt;0,"Y","")</f>
        <v/>
      </c>
      <c r="G56" s="23">
        <f t="array" ref="G56">IF(LEN(_xlfn.TEXTJOIN(,,IF(ISNUMBER(SEARCH({"Use of station buggy (if available)","Use of station wheelchair (if available)"},INDEX(Col_M&amp;Col_R,MATCH(1,(Col_W=$C56)*(Col_AD=$A56),0)))),"*","")))&gt;0,"Y","")</f>
        <v/>
      </c>
      <c r="H56" s="25">
        <f t="array" ref="H56">IF(LEN(_xlfn.TEXTJOIN(,,_xlfn.UNIQUE(IF(ISNUMBER(SEARCH({"Other mobility impairment","Learning difficulties","Other mobility aid user","Elderly","Uses walking stick"},INDEX(Col_M&amp;Col_R,MATCH(1,(Col_W=$C56)*(Col_AD=$A56),0)))),"*",""))))&gt;0,"Y","")</f>
        <v/>
      </c>
      <c r="I56" s="26">
        <f t="array" ref="I56">IF(LEN((_xlfn.TEXTJOIN(,,IF(ISNUMBER(SEARCH({"Wheelchair user","Scooter","Use of ramp"},INDEX(Col_M&amp;Col_R,MATCH(1,(Col_W=$C56)*(Col_AD=$A56),0)))),"*",""))))&gt;0,"Y","")</f>
        <v/>
      </c>
      <c r="J56" s="27">
        <f t="array" ref="J56">IFERROR(_xlfn._xlws.FILTER(Col_X,(Col_AD=$A56)*(Col_AE="Arrive")),"")</f>
        <v/>
      </c>
      <c r="K56" s="28">
        <f t="array" ref="K56">IFERROR(_xlfn._xlws.FILTER(Col_Z,(Col_AD=$A56)*(Col_AE="Arrive")),"")</f>
        <v/>
      </c>
      <c r="L56" s="54">
        <f t="array" ref="L56">IFERROR(_xlfn._xlws.FILTER(Col_AA,(Col_AD=$A56)*(Col_AE="Arrive")),"")</f>
        <v/>
      </c>
      <c r="M56" s="29">
        <f t="array" ref="M56">IFERROR(_xlfn._xlws.FILTER(Col_AC,(Col_AD=$A56)*(Col_AE="Arrive")),"")</f>
        <v/>
      </c>
      <c r="N56" s="27">
        <f t="array" ref="N56">IFERROR(_xlfn._xlws.FILTER(Col_Y,(Col_AD=$A56)*(Col_AE="Depart")),"")</f>
        <v/>
      </c>
      <c r="O56" s="28">
        <f t="array" ref="O56">IFERROR(_xlfn._xlws.FILTER(Col_Z,(Col_AD=$A56)*(Col_AE="Depart")),"")</f>
        <v/>
      </c>
      <c r="P56" s="30">
        <f t="array" ref="P56">IFERROR(_xlfn._xlws.FILTER(Col_AB,(Col_AD=$A56)*(Col_AE="Depart")),"")</f>
        <v/>
      </c>
      <c r="Q56" s="29">
        <f t="array" ref="Q56">IFERROR(_xlfn._xlws.FILTER(Col_AC,(Col_AD=$A56)*(Col_AE="Depart")),"")</f>
        <v/>
      </c>
      <c r="R56" s="31">
        <f t="array" ref="R56">IF(LEN(_xlfn.TEXTJOIN(,,IF(ISNUMBER(SEARCH({"Luggage"},INDEX(Col_M&amp;Col_R,MATCH(1,(Col_W=$C56)*(Col_AD=$A56),0)))),"*","")))&gt;0,"Luggage","")</f>
        <v/>
      </c>
    </row>
    <row r="57">
      <c r="A57" s="48" t="n">
        <v>52</v>
      </c>
      <c r="C57" s="49">
        <f t="array" ref="C57">IFERROR(INDEX(Col_W,MATCH(A57,Col_AD,0)),"")</f>
        <v/>
      </c>
      <c r="D57" s="21">
        <f t="array" ref="D57">IF(LEN(IF(ISNUMBER(SEARCH("hear*",INDEX(Col_M&amp;Col_R,MATCH(1,(Col_W=$C57)*(Col_AD=$A57),0)))),"*",""))&gt;0,"Y","")</f>
        <v/>
      </c>
      <c r="E57" s="22">
        <f t="array" ref="E57">IF(LEN(_xlfn.TEXTJOIN(,,IF(ISNUMBER(SEARCH({"VIP","Visual impairment"},INDEX(Col_M&amp;Col_R,MATCH(1,(Col_W=$C57)*(Col_AD=$A57),0)))),"*","")))&gt;0,"Y","")</f>
        <v/>
      </c>
      <c r="F57" s="24">
        <f t="array" ref="F57">IF(LEN(_xlfn.TEXTJOIN(,,IF(ISNUMBER(SEARCH({"Wheelchair user","Scooter"},INDEX(Col_M&amp;Col_R,MATCH(1,(Col_W=$C57)*(Col_AD=$A57),0)))),"*","")))&gt;0,"Y","")</f>
        <v/>
      </c>
      <c r="G57" s="23">
        <f t="array" ref="G57">IF(LEN(_xlfn.TEXTJOIN(,,IF(ISNUMBER(SEARCH({"Use of station buggy (if available)","Use of station wheelchair (if available)"},INDEX(Col_M&amp;Col_R,MATCH(1,(Col_W=$C57)*(Col_AD=$A57),0)))),"*","")))&gt;0,"Y","")</f>
        <v/>
      </c>
      <c r="H57" s="25">
        <f t="array" ref="H57">IF(LEN(_xlfn.TEXTJOIN(,,_xlfn.UNIQUE(IF(ISNUMBER(SEARCH({"Other mobility impairment","Learning difficulties","Other mobility aid user","Elderly","Uses walking stick"},INDEX(Col_M&amp;Col_R,MATCH(1,(Col_W=$C57)*(Col_AD=$A57),0)))),"*",""))))&gt;0,"Y","")</f>
        <v/>
      </c>
      <c r="I57" s="26">
        <f t="array" ref="I57">IF(LEN((_xlfn.TEXTJOIN(,,IF(ISNUMBER(SEARCH({"Wheelchair user","Scooter","Use of ramp"},INDEX(Col_M&amp;Col_R,MATCH(1,(Col_W=$C57)*(Col_AD=$A57),0)))),"*",""))))&gt;0,"Y","")</f>
        <v/>
      </c>
      <c r="J57" s="27">
        <f t="array" ref="J57">IFERROR(_xlfn._xlws.FILTER(Col_X,(Col_AD=$A57)*(Col_AE="Arrive")),"")</f>
        <v/>
      </c>
      <c r="K57" s="28">
        <f t="array" ref="K57">IFERROR(_xlfn._xlws.FILTER(Col_Z,(Col_AD=$A57)*(Col_AE="Arrive")),"")</f>
        <v/>
      </c>
      <c r="L57" s="54">
        <f t="array" ref="L57">IFERROR(_xlfn._xlws.FILTER(Col_AA,(Col_AD=$A57)*(Col_AE="Arrive")),"")</f>
        <v/>
      </c>
      <c r="M57" s="29">
        <f t="array" ref="M57">IFERROR(_xlfn._xlws.FILTER(Col_AC,(Col_AD=$A57)*(Col_AE="Arrive")),"")</f>
        <v/>
      </c>
      <c r="N57" s="27">
        <f t="array" ref="N57">IFERROR(_xlfn._xlws.FILTER(Col_Y,(Col_AD=$A57)*(Col_AE="Depart")),"")</f>
        <v/>
      </c>
      <c r="O57" s="28">
        <f t="array" ref="O57">IFERROR(_xlfn._xlws.FILTER(Col_Z,(Col_AD=$A57)*(Col_AE="Depart")),"")</f>
        <v/>
      </c>
      <c r="P57" s="30">
        <f t="array" ref="P57">IFERROR(_xlfn._xlws.FILTER(Col_AB,(Col_AD=$A57)*(Col_AE="Depart")),"")</f>
        <v/>
      </c>
      <c r="Q57" s="29">
        <f t="array" ref="Q57">IFERROR(_xlfn._xlws.FILTER(Col_AC,(Col_AD=$A57)*(Col_AE="Depart")),"")</f>
        <v/>
      </c>
      <c r="R57" s="31">
        <f t="array" ref="R57">IF(LEN(_xlfn.TEXTJOIN(,,IF(ISNUMBER(SEARCH({"Luggage"},INDEX(Col_M&amp;Col_R,MATCH(1,(Col_W=$C57)*(Col_AD=$A57),0)))),"*","")))&gt;0,"Luggage","")</f>
        <v/>
      </c>
    </row>
    <row r="58">
      <c r="A58" s="48" t="n">
        <v>53</v>
      </c>
      <c r="C58" s="49">
        <f t="array" ref="C58">IFERROR(INDEX(Col_W,MATCH(A58,Col_AD,0)),"")</f>
        <v/>
      </c>
      <c r="D58" s="21">
        <f t="array" ref="D58">IF(LEN(IF(ISNUMBER(SEARCH("hear*",INDEX(Col_M&amp;Col_R,MATCH(1,(Col_W=$C58)*(Col_AD=$A58),0)))),"*",""))&gt;0,"Y","")</f>
        <v/>
      </c>
      <c r="E58" s="22">
        <f t="array" ref="E58">IF(LEN(_xlfn.TEXTJOIN(,,IF(ISNUMBER(SEARCH({"VIP","Visual impairment"},INDEX(Col_M&amp;Col_R,MATCH(1,(Col_W=$C58)*(Col_AD=$A58),0)))),"*","")))&gt;0,"Y","")</f>
        <v/>
      </c>
      <c r="F58" s="24">
        <f t="array" ref="F58">IF(LEN(_xlfn.TEXTJOIN(,,IF(ISNUMBER(SEARCH({"Wheelchair user","Scooter"},INDEX(Col_M&amp;Col_R,MATCH(1,(Col_W=$C58)*(Col_AD=$A58),0)))),"*","")))&gt;0,"Y","")</f>
        <v/>
      </c>
      <c r="G58" s="23">
        <f t="array" ref="G58">IF(LEN(_xlfn.TEXTJOIN(,,IF(ISNUMBER(SEARCH({"Use of station buggy (if available)","Use of station wheelchair (if available)"},INDEX(Col_M&amp;Col_R,MATCH(1,(Col_W=$C58)*(Col_AD=$A58),0)))),"*","")))&gt;0,"Y","")</f>
        <v/>
      </c>
      <c r="H58" s="25">
        <f t="array" ref="H58">IF(LEN(_xlfn.TEXTJOIN(,,_xlfn.UNIQUE(IF(ISNUMBER(SEARCH({"Other mobility impairment","Learning difficulties","Other mobility aid user","Elderly","Uses walking stick"},INDEX(Col_M&amp;Col_R,MATCH(1,(Col_W=$C58)*(Col_AD=$A58),0)))),"*",""))))&gt;0,"Y","")</f>
        <v/>
      </c>
      <c r="I58" s="26">
        <f t="array" ref="I58">IF(LEN((_xlfn.TEXTJOIN(,,IF(ISNUMBER(SEARCH({"Wheelchair user","Scooter","Use of ramp"},INDEX(Col_M&amp;Col_R,MATCH(1,(Col_W=$C58)*(Col_AD=$A58),0)))),"*",""))))&gt;0,"Y","")</f>
        <v/>
      </c>
      <c r="J58" s="27">
        <f t="array" ref="J58">IFERROR(_xlfn._xlws.FILTER(Col_X,(Col_AD=$A58)*(Col_AE="Arrive")),"")</f>
        <v/>
      </c>
      <c r="K58" s="28">
        <f t="array" ref="K58">IFERROR(_xlfn._xlws.FILTER(Col_Z,(Col_AD=$A58)*(Col_AE="Arrive")),"")</f>
        <v/>
      </c>
      <c r="L58" s="54">
        <f t="array" ref="L58">IFERROR(_xlfn._xlws.FILTER(Col_AA,(Col_AD=$A58)*(Col_AE="Arrive")),"")</f>
        <v/>
      </c>
      <c r="M58" s="29">
        <f t="array" ref="M58">IFERROR(_xlfn._xlws.FILTER(Col_AC,(Col_AD=$A58)*(Col_AE="Arrive")),"")</f>
        <v/>
      </c>
      <c r="N58" s="27">
        <f t="array" ref="N58">IFERROR(_xlfn._xlws.FILTER(Col_Y,(Col_AD=$A58)*(Col_AE="Depart")),"")</f>
        <v/>
      </c>
      <c r="O58" s="28">
        <f t="array" ref="O58">IFERROR(_xlfn._xlws.FILTER(Col_Z,(Col_AD=$A58)*(Col_AE="Depart")),"")</f>
        <v/>
      </c>
      <c r="P58" s="30">
        <f t="array" ref="P58">IFERROR(_xlfn._xlws.FILTER(Col_AB,(Col_AD=$A58)*(Col_AE="Depart")),"")</f>
        <v/>
      </c>
      <c r="Q58" s="29">
        <f t="array" ref="Q58">IFERROR(_xlfn._xlws.FILTER(Col_AC,(Col_AD=$A58)*(Col_AE="Depart")),"")</f>
        <v/>
      </c>
      <c r="R58" s="31">
        <f t="array" ref="R58">IF(LEN(_xlfn.TEXTJOIN(,,IF(ISNUMBER(SEARCH({"Luggage"},INDEX(Col_M&amp;Col_R,MATCH(1,(Col_W=$C58)*(Col_AD=$A58),0)))),"*","")))&gt;0,"Luggage","")</f>
        <v/>
      </c>
    </row>
    <row r="59">
      <c r="A59" s="48" t="n">
        <v>54</v>
      </c>
      <c r="C59" s="49">
        <f t="array" ref="C59">IFERROR(INDEX(Col_W,MATCH(A59,Col_AD,0)),"")</f>
        <v/>
      </c>
      <c r="D59" s="21">
        <f t="array" ref="D59">IF(LEN(IF(ISNUMBER(SEARCH("hear*",INDEX(Col_M&amp;Col_R,MATCH(1,(Col_W=$C59)*(Col_AD=$A59),0)))),"*",""))&gt;0,"Y","")</f>
        <v/>
      </c>
      <c r="E59" s="22">
        <f t="array" ref="E59">IF(LEN(_xlfn.TEXTJOIN(,,IF(ISNUMBER(SEARCH({"VIP","Visual impairment"},INDEX(Col_M&amp;Col_R,MATCH(1,(Col_W=$C59)*(Col_AD=$A59),0)))),"*","")))&gt;0,"Y","")</f>
        <v/>
      </c>
      <c r="F59" s="24">
        <f t="array" ref="F59">IF(LEN(_xlfn.TEXTJOIN(,,IF(ISNUMBER(SEARCH({"Wheelchair user","Scooter"},INDEX(Col_M&amp;Col_R,MATCH(1,(Col_W=$C59)*(Col_AD=$A59),0)))),"*","")))&gt;0,"Y","")</f>
        <v/>
      </c>
      <c r="G59" s="23">
        <f t="array" ref="G59">IF(LEN(_xlfn.TEXTJOIN(,,IF(ISNUMBER(SEARCH({"Use of station buggy (if available)","Use of station wheelchair (if available)"},INDEX(Col_M&amp;Col_R,MATCH(1,(Col_W=$C59)*(Col_AD=$A59),0)))),"*","")))&gt;0,"Y","")</f>
        <v/>
      </c>
      <c r="H59" s="25">
        <f t="array" ref="H59">IF(LEN(_xlfn.TEXTJOIN(,,_xlfn.UNIQUE(IF(ISNUMBER(SEARCH({"Other mobility impairment","Learning difficulties","Other mobility aid user","Elderly","Uses walking stick"},INDEX(Col_M&amp;Col_R,MATCH(1,(Col_W=$C59)*(Col_AD=$A59),0)))),"*",""))))&gt;0,"Y","")</f>
        <v/>
      </c>
      <c r="I59" s="26">
        <f t="array" ref="I59">IF(LEN((_xlfn.TEXTJOIN(,,IF(ISNUMBER(SEARCH({"Wheelchair user","Scooter","Use of ramp"},INDEX(Col_M&amp;Col_R,MATCH(1,(Col_W=$C59)*(Col_AD=$A59),0)))),"*",""))))&gt;0,"Y","")</f>
        <v/>
      </c>
      <c r="J59" s="27">
        <f t="array" ref="J59">IFERROR(_xlfn._xlws.FILTER(Col_X,(Col_AD=$A59)*(Col_AE="Arrive")),"")</f>
        <v/>
      </c>
      <c r="K59" s="28">
        <f t="array" ref="K59">IFERROR(_xlfn._xlws.FILTER(Col_Z,(Col_AD=$A59)*(Col_AE="Arrive")),"")</f>
        <v/>
      </c>
      <c r="L59" s="54">
        <f t="array" ref="L59">IFERROR(_xlfn._xlws.FILTER(Col_AA,(Col_AD=$A59)*(Col_AE="Arrive")),"")</f>
        <v/>
      </c>
      <c r="M59" s="29">
        <f t="array" ref="M59">IFERROR(_xlfn._xlws.FILTER(Col_AC,(Col_AD=$A59)*(Col_AE="Arrive")),"")</f>
        <v/>
      </c>
      <c r="N59" s="27">
        <f t="array" ref="N59">IFERROR(_xlfn._xlws.FILTER(Col_Y,(Col_AD=$A59)*(Col_AE="Depart")),"")</f>
        <v/>
      </c>
      <c r="O59" s="28">
        <f t="array" ref="O59">IFERROR(_xlfn._xlws.FILTER(Col_Z,(Col_AD=$A59)*(Col_AE="Depart")),"")</f>
        <v/>
      </c>
      <c r="P59" s="30">
        <f t="array" ref="P59">IFERROR(_xlfn._xlws.FILTER(Col_AB,(Col_AD=$A59)*(Col_AE="Depart")),"")</f>
        <v/>
      </c>
      <c r="Q59" s="29">
        <f t="array" ref="Q59">IFERROR(_xlfn._xlws.FILTER(Col_AC,(Col_AD=$A59)*(Col_AE="Depart")),"")</f>
        <v/>
      </c>
      <c r="R59" s="31">
        <f t="array" ref="R59">IF(LEN(_xlfn.TEXTJOIN(,,IF(ISNUMBER(SEARCH({"Luggage"},INDEX(Col_M&amp;Col_R,MATCH(1,(Col_W=$C59)*(Col_AD=$A59),0)))),"*","")))&gt;0,"Luggage","")</f>
        <v/>
      </c>
    </row>
    <row r="60">
      <c r="A60" s="48" t="n">
        <v>55</v>
      </c>
      <c r="C60" s="49">
        <f t="array" ref="C60">IFERROR(INDEX(Col_W,MATCH(A60,Col_AD,0)),"")</f>
        <v/>
      </c>
      <c r="D60" s="21">
        <f t="array" ref="D60">IF(LEN(IF(ISNUMBER(SEARCH("hear*",INDEX(Col_M&amp;Col_R,MATCH(1,(Col_W=$C60)*(Col_AD=$A60),0)))),"*",""))&gt;0,"Y","")</f>
        <v/>
      </c>
      <c r="E60" s="22">
        <f t="array" ref="E60">IF(LEN(_xlfn.TEXTJOIN(,,IF(ISNUMBER(SEARCH({"VIP","Visual impairment"},INDEX(Col_M&amp;Col_R,MATCH(1,(Col_W=$C60)*(Col_AD=$A60),0)))),"*","")))&gt;0,"Y","")</f>
        <v/>
      </c>
      <c r="F60" s="24">
        <f t="array" ref="F60">IF(LEN(_xlfn.TEXTJOIN(,,IF(ISNUMBER(SEARCH({"Wheelchair user","Scooter"},INDEX(Col_M&amp;Col_R,MATCH(1,(Col_W=$C60)*(Col_AD=$A60),0)))),"*","")))&gt;0,"Y","")</f>
        <v/>
      </c>
      <c r="G60" s="23">
        <f t="array" ref="G60">IF(LEN(_xlfn.TEXTJOIN(,,IF(ISNUMBER(SEARCH({"Use of station buggy (if available)","Use of station wheelchair (if available)"},INDEX(Col_M&amp;Col_R,MATCH(1,(Col_W=$C60)*(Col_AD=$A60),0)))),"*","")))&gt;0,"Y","")</f>
        <v/>
      </c>
      <c r="H60" s="25">
        <f t="array" ref="H60">IF(LEN(_xlfn.TEXTJOIN(,,_xlfn.UNIQUE(IF(ISNUMBER(SEARCH({"Other mobility impairment","Learning difficulties","Other mobility aid user","Elderly","Uses walking stick"},INDEX(Col_M&amp;Col_R,MATCH(1,(Col_W=$C60)*(Col_AD=$A60),0)))),"*",""))))&gt;0,"Y","")</f>
        <v/>
      </c>
      <c r="I60" s="26">
        <f t="array" ref="I60">IF(LEN((_xlfn.TEXTJOIN(,,IF(ISNUMBER(SEARCH({"Wheelchair user","Scooter","Use of ramp"},INDEX(Col_M&amp;Col_R,MATCH(1,(Col_W=$C60)*(Col_AD=$A60),0)))),"*",""))))&gt;0,"Y","")</f>
        <v/>
      </c>
      <c r="J60" s="27">
        <f t="array" ref="J60">IFERROR(_xlfn._xlws.FILTER(Col_X,(Col_AD=$A60)*(Col_AE="Arrive")),"")</f>
        <v/>
      </c>
      <c r="K60" s="28">
        <f t="array" ref="K60">IFERROR(_xlfn._xlws.FILTER(Col_Z,(Col_AD=$A60)*(Col_AE="Arrive")),"")</f>
        <v/>
      </c>
      <c r="L60" s="54">
        <f t="array" ref="L60">IFERROR(_xlfn._xlws.FILTER(Col_AA,(Col_AD=$A60)*(Col_AE="Arrive")),"")</f>
        <v/>
      </c>
      <c r="M60" s="29">
        <f t="array" ref="M60">IFERROR(_xlfn._xlws.FILTER(Col_AC,(Col_AD=$A60)*(Col_AE="Arrive")),"")</f>
        <v/>
      </c>
      <c r="N60" s="27">
        <f t="array" ref="N60">IFERROR(_xlfn._xlws.FILTER(Col_Y,(Col_AD=$A60)*(Col_AE="Depart")),"")</f>
        <v/>
      </c>
      <c r="O60" s="28">
        <f t="array" ref="O60">IFERROR(_xlfn._xlws.FILTER(Col_Z,(Col_AD=$A60)*(Col_AE="Depart")),"")</f>
        <v/>
      </c>
      <c r="P60" s="30">
        <f t="array" ref="P60">IFERROR(_xlfn._xlws.FILTER(Col_AB,(Col_AD=$A60)*(Col_AE="Depart")),"")</f>
        <v/>
      </c>
      <c r="Q60" s="29">
        <f t="array" ref="Q60">IFERROR(_xlfn._xlws.FILTER(Col_AC,(Col_AD=$A60)*(Col_AE="Depart")),"")</f>
        <v/>
      </c>
      <c r="R60" s="31">
        <f t="array" ref="R60">IF(LEN(_xlfn.TEXTJOIN(,,IF(ISNUMBER(SEARCH({"Luggage"},INDEX(Col_M&amp;Col_R,MATCH(1,(Col_W=$C60)*(Col_AD=$A60),0)))),"*","")))&gt;0,"Luggage","")</f>
        <v/>
      </c>
    </row>
    <row r="61">
      <c r="A61" s="48" t="n">
        <v>56</v>
      </c>
      <c r="C61" s="49">
        <f t="array" ref="C61">IFERROR(INDEX(Col_W,MATCH(A61,Col_AD,0)),"")</f>
        <v/>
      </c>
      <c r="D61" s="21">
        <f t="array" ref="D61">IF(LEN(IF(ISNUMBER(SEARCH("hear*",INDEX(Col_M&amp;Col_R,MATCH(1,(Col_W=$C61)*(Col_AD=$A61),0)))),"*",""))&gt;0,"Y","")</f>
        <v/>
      </c>
      <c r="E61" s="22">
        <f t="array" ref="E61">IF(LEN(_xlfn.TEXTJOIN(,,IF(ISNUMBER(SEARCH({"VIP","Visual impairment"},INDEX(Col_M&amp;Col_R,MATCH(1,(Col_W=$C61)*(Col_AD=$A61),0)))),"*","")))&gt;0,"Y","")</f>
        <v/>
      </c>
      <c r="F61" s="24">
        <f t="array" ref="F61">IF(LEN(_xlfn.TEXTJOIN(,,IF(ISNUMBER(SEARCH({"Wheelchair user","Scooter"},INDEX(Col_M&amp;Col_R,MATCH(1,(Col_W=$C61)*(Col_AD=$A61),0)))),"*","")))&gt;0,"Y","")</f>
        <v/>
      </c>
      <c r="G61" s="23">
        <f t="array" ref="G61">IF(LEN(_xlfn.TEXTJOIN(,,IF(ISNUMBER(SEARCH({"Use of station buggy (if available)","Use of station wheelchair (if available)"},INDEX(Col_M&amp;Col_R,MATCH(1,(Col_W=$C61)*(Col_AD=$A61),0)))),"*","")))&gt;0,"Y","")</f>
        <v/>
      </c>
      <c r="H61" s="25">
        <f t="array" ref="H61">IF(LEN(_xlfn.TEXTJOIN(,,_xlfn.UNIQUE(IF(ISNUMBER(SEARCH({"Other mobility impairment","Learning difficulties","Other mobility aid user","Elderly","Uses walking stick"},INDEX(Col_M&amp;Col_R,MATCH(1,(Col_W=$C61)*(Col_AD=$A61),0)))),"*",""))))&gt;0,"Y","")</f>
        <v/>
      </c>
      <c r="I61" s="26">
        <f t="array" ref="I61">IF(LEN((_xlfn.TEXTJOIN(,,IF(ISNUMBER(SEARCH({"Wheelchair user","Scooter","Use of ramp"},INDEX(Col_M&amp;Col_R,MATCH(1,(Col_W=$C61)*(Col_AD=$A61),0)))),"*",""))))&gt;0,"Y","")</f>
        <v/>
      </c>
      <c r="J61" s="27">
        <f t="array" ref="J61">IFERROR(_xlfn._xlws.FILTER(Col_X,(Col_AD=$A61)*(Col_AE="Arrive")),"")</f>
        <v/>
      </c>
      <c r="K61" s="28">
        <f t="array" ref="K61">IFERROR(_xlfn._xlws.FILTER(Col_Z,(Col_AD=$A61)*(Col_AE="Arrive")),"")</f>
        <v/>
      </c>
      <c r="L61" s="54">
        <f t="array" ref="L61">IFERROR(_xlfn._xlws.FILTER(Col_AA,(Col_AD=$A61)*(Col_AE="Arrive")),"")</f>
        <v/>
      </c>
      <c r="M61" s="29">
        <f t="array" ref="M61">IFERROR(_xlfn._xlws.FILTER(Col_AC,(Col_AD=$A61)*(Col_AE="Arrive")),"")</f>
        <v/>
      </c>
      <c r="N61" s="27">
        <f t="array" ref="N61">IFERROR(_xlfn._xlws.FILTER(Col_Y,(Col_AD=$A61)*(Col_AE="Depart")),"")</f>
        <v/>
      </c>
      <c r="O61" s="28">
        <f t="array" ref="O61">IFERROR(_xlfn._xlws.FILTER(Col_Z,(Col_AD=$A61)*(Col_AE="Depart")),"")</f>
        <v/>
      </c>
      <c r="P61" s="30">
        <f t="array" ref="P61">IFERROR(_xlfn._xlws.FILTER(Col_AB,(Col_AD=$A61)*(Col_AE="Depart")),"")</f>
        <v/>
      </c>
      <c r="Q61" s="29">
        <f t="array" ref="Q61">IFERROR(_xlfn._xlws.FILTER(Col_AC,(Col_AD=$A61)*(Col_AE="Depart")),"")</f>
        <v/>
      </c>
      <c r="R61" s="31">
        <f t="array" ref="R61">IF(LEN(_xlfn.TEXTJOIN(,,IF(ISNUMBER(SEARCH({"Luggage"},INDEX(Col_M&amp;Col_R,MATCH(1,(Col_W=$C61)*(Col_AD=$A61),0)))),"*","")))&gt;0,"Luggage","")</f>
        <v/>
      </c>
    </row>
    <row r="62">
      <c r="A62" s="48" t="n">
        <v>57</v>
      </c>
      <c r="C62" s="49">
        <f t="array" ref="C62">IFERROR(INDEX(Col_W,MATCH(A62,Col_AD,0)),"")</f>
        <v/>
      </c>
      <c r="D62" s="21">
        <f t="array" ref="D62">IF(LEN(IF(ISNUMBER(SEARCH("hear*",INDEX(Col_M&amp;Col_R,MATCH(1,(Col_W=$C62)*(Col_AD=$A62),0)))),"*",""))&gt;0,"Y","")</f>
        <v/>
      </c>
      <c r="E62" s="22">
        <f t="array" ref="E62">IF(LEN(_xlfn.TEXTJOIN(,,IF(ISNUMBER(SEARCH({"VIP","Visual impairment"},INDEX(Col_M&amp;Col_R,MATCH(1,(Col_W=$C62)*(Col_AD=$A62),0)))),"*","")))&gt;0,"Y","")</f>
        <v/>
      </c>
      <c r="F62" s="24">
        <f t="array" ref="F62">IF(LEN(_xlfn.TEXTJOIN(,,IF(ISNUMBER(SEARCH({"Wheelchair user","Scooter"},INDEX(Col_M&amp;Col_R,MATCH(1,(Col_W=$C62)*(Col_AD=$A62),0)))),"*","")))&gt;0,"Y","")</f>
        <v/>
      </c>
      <c r="G62" s="23">
        <f t="array" ref="G62">IF(LEN(_xlfn.TEXTJOIN(,,IF(ISNUMBER(SEARCH({"Use of station buggy (if available)","Use of station wheelchair (if available)"},INDEX(Col_M&amp;Col_R,MATCH(1,(Col_W=$C62)*(Col_AD=$A62),0)))),"*","")))&gt;0,"Y","")</f>
        <v/>
      </c>
      <c r="H62" s="25">
        <f t="array" ref="H62">IF(LEN(_xlfn.TEXTJOIN(,,_xlfn.UNIQUE(IF(ISNUMBER(SEARCH({"Other mobility impairment","Learning difficulties","Other mobility aid user","Elderly","Uses walking stick"},INDEX(Col_M&amp;Col_R,MATCH(1,(Col_W=$C62)*(Col_AD=$A62),0)))),"*",""))))&gt;0,"Y","")</f>
        <v/>
      </c>
      <c r="I62" s="26">
        <f t="array" ref="I62">IF(LEN((_xlfn.TEXTJOIN(,,IF(ISNUMBER(SEARCH({"Wheelchair user","Scooter","Use of ramp"},INDEX(Col_M&amp;Col_R,MATCH(1,(Col_W=$C62)*(Col_AD=$A62),0)))),"*",""))))&gt;0,"Y","")</f>
        <v/>
      </c>
      <c r="J62" s="27">
        <f t="array" ref="J62">IFERROR(_xlfn._xlws.FILTER(Col_X,(Col_AD=$A62)*(Col_AE="Arrive")),"")</f>
        <v/>
      </c>
      <c r="K62" s="28">
        <f t="array" ref="K62">IFERROR(_xlfn._xlws.FILTER(Col_Z,(Col_AD=$A62)*(Col_AE="Arrive")),"")</f>
        <v/>
      </c>
      <c r="L62" s="54">
        <f t="array" ref="L62">IFERROR(_xlfn._xlws.FILTER(Col_AA,(Col_AD=$A62)*(Col_AE="Arrive")),"")</f>
        <v/>
      </c>
      <c r="M62" s="29">
        <f t="array" ref="M62">IFERROR(_xlfn._xlws.FILTER(Col_AC,(Col_AD=$A62)*(Col_AE="Arrive")),"")</f>
        <v/>
      </c>
      <c r="N62" s="27">
        <f t="array" ref="N62">IFERROR(_xlfn._xlws.FILTER(Col_Y,(Col_AD=$A62)*(Col_AE="Depart")),"")</f>
        <v/>
      </c>
      <c r="O62" s="28">
        <f t="array" ref="O62">IFERROR(_xlfn._xlws.FILTER(Col_Z,(Col_AD=$A62)*(Col_AE="Depart")),"")</f>
        <v/>
      </c>
      <c r="P62" s="30">
        <f t="array" ref="P62">IFERROR(_xlfn._xlws.FILTER(Col_AB,(Col_AD=$A62)*(Col_AE="Depart")),"")</f>
        <v/>
      </c>
      <c r="Q62" s="29">
        <f t="array" ref="Q62">IFERROR(_xlfn._xlws.FILTER(Col_AC,(Col_AD=$A62)*(Col_AE="Depart")),"")</f>
        <v/>
      </c>
      <c r="R62" s="31">
        <f t="array" ref="R62">IF(LEN(_xlfn.TEXTJOIN(,,IF(ISNUMBER(SEARCH({"Luggage"},INDEX(Col_M&amp;Col_R,MATCH(1,(Col_W=$C62)*(Col_AD=$A62),0)))),"*","")))&gt;0,"Luggage","")</f>
        <v/>
      </c>
    </row>
    <row r="63">
      <c r="A63" s="48" t="n">
        <v>58</v>
      </c>
      <c r="C63" s="49">
        <f t="array" ref="C63">IFERROR(INDEX(Col_W,MATCH(A63,Col_AD,0)),"")</f>
        <v/>
      </c>
      <c r="D63" s="21">
        <f t="array" ref="D63">IF(LEN(IF(ISNUMBER(SEARCH("hear*",INDEX(Col_M&amp;Col_R,MATCH(1,(Col_W=$C63)*(Col_AD=$A63),0)))),"*",""))&gt;0,"Y","")</f>
        <v/>
      </c>
      <c r="E63" s="22">
        <f t="array" ref="E63">IF(LEN(_xlfn.TEXTJOIN(,,IF(ISNUMBER(SEARCH({"VIP","Visual impairment"},INDEX(Col_M&amp;Col_R,MATCH(1,(Col_W=$C63)*(Col_AD=$A63),0)))),"*","")))&gt;0,"Y","")</f>
        <v/>
      </c>
      <c r="F63" s="24">
        <f t="array" ref="F63">IF(LEN(_xlfn.TEXTJOIN(,,IF(ISNUMBER(SEARCH({"Wheelchair user","Scooter"},INDEX(Col_M&amp;Col_R,MATCH(1,(Col_W=$C63)*(Col_AD=$A63),0)))),"*","")))&gt;0,"Y","")</f>
        <v/>
      </c>
      <c r="G63" s="23">
        <f t="array" ref="G63">IF(LEN(_xlfn.TEXTJOIN(,,IF(ISNUMBER(SEARCH({"Use of station buggy (if available)","Use of station wheelchair (if available)"},INDEX(Col_M&amp;Col_R,MATCH(1,(Col_W=$C63)*(Col_AD=$A63),0)))),"*","")))&gt;0,"Y","")</f>
        <v/>
      </c>
      <c r="H63" s="25">
        <f t="array" ref="H63">IF(LEN(_xlfn.TEXTJOIN(,,_xlfn.UNIQUE(IF(ISNUMBER(SEARCH({"Other mobility impairment","Learning difficulties","Other mobility aid user","Elderly","Uses walking stick"},INDEX(Col_M&amp;Col_R,MATCH(1,(Col_W=$C63)*(Col_AD=$A63),0)))),"*",""))))&gt;0,"Y","")</f>
        <v/>
      </c>
      <c r="I63" s="26">
        <f t="array" ref="I63">IF(LEN((_xlfn.TEXTJOIN(,,IF(ISNUMBER(SEARCH({"Wheelchair user","Scooter","Use of ramp"},INDEX(Col_M&amp;Col_R,MATCH(1,(Col_W=$C63)*(Col_AD=$A63),0)))),"*",""))))&gt;0,"Y","")</f>
        <v/>
      </c>
      <c r="J63" s="27">
        <f t="array" ref="J63">IFERROR(_xlfn._xlws.FILTER(Col_X,(Col_AD=$A63)*(Col_AE="Arrive")),"")</f>
        <v/>
      </c>
      <c r="K63" s="28">
        <f t="array" ref="K63">IFERROR(_xlfn._xlws.FILTER(Col_Z,(Col_AD=$A63)*(Col_AE="Arrive")),"")</f>
        <v/>
      </c>
      <c r="L63" s="54">
        <f t="array" ref="L63">IFERROR(_xlfn._xlws.FILTER(Col_AA,(Col_AD=$A63)*(Col_AE="Arrive")),"")</f>
        <v/>
      </c>
      <c r="M63" s="29">
        <f t="array" ref="M63">IFERROR(_xlfn._xlws.FILTER(Col_AC,(Col_AD=$A63)*(Col_AE="Arrive")),"")</f>
        <v/>
      </c>
      <c r="N63" s="27">
        <f t="array" ref="N63">IFERROR(_xlfn._xlws.FILTER(Col_Y,(Col_AD=$A63)*(Col_AE="Depart")),"")</f>
        <v/>
      </c>
      <c r="O63" s="28">
        <f t="array" ref="O63">IFERROR(_xlfn._xlws.FILTER(Col_Z,(Col_AD=$A63)*(Col_AE="Depart")),"")</f>
        <v/>
      </c>
      <c r="P63" s="30">
        <f t="array" ref="P63">IFERROR(_xlfn._xlws.FILTER(Col_AB,(Col_AD=$A63)*(Col_AE="Depart")),"")</f>
        <v/>
      </c>
      <c r="Q63" s="29">
        <f t="array" ref="Q63">IFERROR(_xlfn._xlws.FILTER(Col_AC,(Col_AD=$A63)*(Col_AE="Depart")),"")</f>
        <v/>
      </c>
      <c r="R63" s="31">
        <f t="array" ref="R63">IF(LEN(_xlfn.TEXTJOIN(,,IF(ISNUMBER(SEARCH({"Luggage"},INDEX(Col_M&amp;Col_R,MATCH(1,(Col_W=$C63)*(Col_AD=$A63),0)))),"*","")))&gt;0,"Luggage","")</f>
        <v/>
      </c>
    </row>
    <row r="64">
      <c r="A64" s="48" t="n">
        <v>59</v>
      </c>
      <c r="C64" s="49">
        <f t="array" ref="C64">IFERROR(INDEX(Col_W,MATCH(A64,Col_AD,0)),"")</f>
        <v/>
      </c>
      <c r="D64" s="21">
        <f t="array" ref="D64">IF(LEN(IF(ISNUMBER(SEARCH("hear*",INDEX(Col_M&amp;Col_R,MATCH(1,(Col_W=$C64)*(Col_AD=$A64),0)))),"*",""))&gt;0,"Y","")</f>
        <v/>
      </c>
      <c r="E64" s="22">
        <f t="array" ref="E64">IF(LEN(_xlfn.TEXTJOIN(,,IF(ISNUMBER(SEARCH({"VIP","Visual impairment"},INDEX(Col_M&amp;Col_R,MATCH(1,(Col_W=$C64)*(Col_AD=$A64),0)))),"*","")))&gt;0,"Y","")</f>
        <v/>
      </c>
      <c r="F64" s="24">
        <f t="array" ref="F64">IF(LEN(_xlfn.TEXTJOIN(,,IF(ISNUMBER(SEARCH({"Wheelchair user","Scooter"},INDEX(Col_M&amp;Col_R,MATCH(1,(Col_W=$C64)*(Col_AD=$A64),0)))),"*","")))&gt;0,"Y","")</f>
        <v/>
      </c>
      <c r="G64" s="23">
        <f t="array" ref="G64">IF(LEN(_xlfn.TEXTJOIN(,,IF(ISNUMBER(SEARCH({"Use of station buggy (if available)","Use of station wheelchair (if available)"},INDEX(Col_M&amp;Col_R,MATCH(1,(Col_W=$C64)*(Col_AD=$A64),0)))),"*","")))&gt;0,"Y","")</f>
        <v/>
      </c>
      <c r="H64" s="25">
        <f t="array" ref="H64">IF(LEN(_xlfn.TEXTJOIN(,,_xlfn.UNIQUE(IF(ISNUMBER(SEARCH({"Other mobility impairment","Learning difficulties","Other mobility aid user","Elderly","Uses walking stick"},INDEX(Col_M&amp;Col_R,MATCH(1,(Col_W=$C64)*(Col_AD=$A64),0)))),"*",""))))&gt;0,"Y","")</f>
        <v/>
      </c>
      <c r="I64" s="26">
        <f t="array" ref="I64">IF(LEN((_xlfn.TEXTJOIN(,,IF(ISNUMBER(SEARCH({"Wheelchair user","Scooter","Use of ramp"},INDEX(Col_M&amp;Col_R,MATCH(1,(Col_W=$C64)*(Col_AD=$A64),0)))),"*",""))))&gt;0,"Y","")</f>
        <v/>
      </c>
      <c r="J64" s="27">
        <f t="array" ref="J64">IFERROR(_xlfn._xlws.FILTER(Col_X,(Col_AD=$A64)*(Col_AE="Arrive")),"")</f>
        <v/>
      </c>
      <c r="K64" s="28">
        <f t="array" ref="K64">IFERROR(_xlfn._xlws.FILTER(Col_Z,(Col_AD=$A64)*(Col_AE="Arrive")),"")</f>
        <v/>
      </c>
      <c r="L64" s="54">
        <f t="array" ref="L64">IFERROR(_xlfn._xlws.FILTER(Col_AA,(Col_AD=$A64)*(Col_AE="Arrive")),"")</f>
        <v/>
      </c>
      <c r="M64" s="29">
        <f t="array" ref="M64">IFERROR(_xlfn._xlws.FILTER(Col_AC,(Col_AD=$A64)*(Col_AE="Arrive")),"")</f>
        <v/>
      </c>
      <c r="N64" s="27">
        <f t="array" ref="N64">IFERROR(_xlfn._xlws.FILTER(Col_Y,(Col_AD=$A64)*(Col_AE="Depart")),"")</f>
        <v/>
      </c>
      <c r="O64" s="28">
        <f t="array" ref="O64">IFERROR(_xlfn._xlws.FILTER(Col_Z,(Col_AD=$A64)*(Col_AE="Depart")),"")</f>
        <v/>
      </c>
      <c r="P64" s="30">
        <f t="array" ref="P64">IFERROR(_xlfn._xlws.FILTER(Col_AB,(Col_AD=$A64)*(Col_AE="Depart")),"")</f>
        <v/>
      </c>
      <c r="Q64" s="29">
        <f t="array" ref="Q64">IFERROR(_xlfn._xlws.FILTER(Col_AC,(Col_AD=$A64)*(Col_AE="Depart")),"")</f>
        <v/>
      </c>
      <c r="R64" s="31">
        <f t="array" ref="R64">IF(LEN(_xlfn.TEXTJOIN(,,IF(ISNUMBER(SEARCH({"Luggage"},INDEX(Col_M&amp;Col_R,MATCH(1,(Col_W=$C64)*(Col_AD=$A64),0)))),"*","")))&gt;0,"Luggage","")</f>
        <v/>
      </c>
    </row>
    <row r="65">
      <c r="A65" s="48" t="n">
        <v>60</v>
      </c>
      <c r="C65" s="49">
        <f t="array" ref="C65">IFERROR(INDEX(Col_W,MATCH(A65,Col_AD,0)),"")</f>
        <v/>
      </c>
      <c r="D65" s="21">
        <f t="array" ref="D65">IF(LEN(IF(ISNUMBER(SEARCH("hear*",INDEX(Col_M&amp;Col_R,MATCH(1,(Col_W=$C65)*(Col_AD=$A65),0)))),"*",""))&gt;0,"Y","")</f>
        <v/>
      </c>
      <c r="E65" s="22">
        <f t="array" ref="E65">IF(LEN(_xlfn.TEXTJOIN(,,IF(ISNUMBER(SEARCH({"VIP","Visual impairment"},INDEX(Col_M&amp;Col_R,MATCH(1,(Col_W=$C65)*(Col_AD=$A65),0)))),"*","")))&gt;0,"Y","")</f>
        <v/>
      </c>
      <c r="F65" s="24">
        <f t="array" ref="F65">IF(LEN(_xlfn.TEXTJOIN(,,IF(ISNUMBER(SEARCH({"Wheelchair user","Scooter"},INDEX(Col_M&amp;Col_R,MATCH(1,(Col_W=$C65)*(Col_AD=$A65),0)))),"*","")))&gt;0,"Y","")</f>
        <v/>
      </c>
      <c r="G65" s="23">
        <f t="array" ref="G65">IF(LEN(_xlfn.TEXTJOIN(,,IF(ISNUMBER(SEARCH({"Use of station buggy (if available)","Use of station wheelchair (if available)"},INDEX(Col_M&amp;Col_R,MATCH(1,(Col_W=$C65)*(Col_AD=$A65),0)))),"*","")))&gt;0,"Y","")</f>
        <v/>
      </c>
      <c r="H65" s="25">
        <f t="array" ref="H65">IF(LEN(_xlfn.TEXTJOIN(,,_xlfn.UNIQUE(IF(ISNUMBER(SEARCH({"Other mobility impairment","Learning difficulties","Other mobility aid user","Elderly","Uses walking stick"},INDEX(Col_M&amp;Col_R,MATCH(1,(Col_W=$C65)*(Col_AD=$A65),0)))),"*",""))))&gt;0,"Y","")</f>
        <v/>
      </c>
      <c r="I65" s="26">
        <f t="array" ref="I65">IF(LEN((_xlfn.TEXTJOIN(,,IF(ISNUMBER(SEARCH({"Wheelchair user","Scooter","Use of ramp"},INDEX(Col_M&amp;Col_R,MATCH(1,(Col_W=$C65)*(Col_AD=$A65),0)))),"*",""))))&gt;0,"Y","")</f>
        <v/>
      </c>
      <c r="J65" s="27">
        <f t="array" ref="J65">IFERROR(_xlfn._xlws.FILTER(Col_X,(Col_AD=$A65)*(Col_AE="Arrive")),"")</f>
        <v/>
      </c>
      <c r="K65" s="28">
        <f t="array" ref="K65">IFERROR(_xlfn._xlws.FILTER(Col_Z,(Col_AD=$A65)*(Col_AE="Arrive")),"")</f>
        <v/>
      </c>
      <c r="L65" s="54">
        <f t="array" ref="L65">IFERROR(_xlfn._xlws.FILTER(Col_AA,(Col_AD=$A65)*(Col_AE="Arrive")),"")</f>
        <v/>
      </c>
      <c r="M65" s="29">
        <f t="array" ref="M65">IFERROR(_xlfn._xlws.FILTER(Col_AC,(Col_AD=$A65)*(Col_AE="Arrive")),"")</f>
        <v/>
      </c>
      <c r="N65" s="27">
        <f t="array" ref="N65">IFERROR(_xlfn._xlws.FILTER(Col_Y,(Col_AD=$A65)*(Col_AE="Depart")),"")</f>
        <v/>
      </c>
      <c r="O65" s="28">
        <f t="array" ref="O65">IFERROR(_xlfn._xlws.FILTER(Col_Z,(Col_AD=$A65)*(Col_AE="Depart")),"")</f>
        <v/>
      </c>
      <c r="P65" s="30">
        <f t="array" ref="P65">IFERROR(_xlfn._xlws.FILTER(Col_AB,(Col_AD=$A65)*(Col_AE="Depart")),"")</f>
        <v/>
      </c>
      <c r="Q65" s="29">
        <f t="array" ref="Q65">IFERROR(_xlfn._xlws.FILTER(Col_AC,(Col_AD=$A65)*(Col_AE="Depart")),"")</f>
        <v/>
      </c>
      <c r="R65" s="31">
        <f t="array" ref="R65">IF(LEN(_xlfn.TEXTJOIN(,,IF(ISNUMBER(SEARCH({"Luggage"},INDEX(Col_M&amp;Col_R,MATCH(1,(Col_W=$C65)*(Col_AD=$A65),0)))),"*","")))&gt;0,"Luggage","")</f>
        <v/>
      </c>
    </row>
    <row r="66">
      <c r="A66" s="48" t="n">
        <v>61</v>
      </c>
      <c r="C66" s="49">
        <f t="array" ref="C66">IFERROR(INDEX(Col_W,MATCH(A66,Col_AD,0)),"")</f>
        <v/>
      </c>
      <c r="D66" s="21">
        <f t="array" ref="D66">IF(LEN(IF(ISNUMBER(SEARCH("hear*",INDEX(Col_M&amp;Col_R,MATCH(1,(Col_W=$C66)*(Col_AD=$A66),0)))),"*",""))&gt;0,"Y","")</f>
        <v/>
      </c>
      <c r="E66" s="22">
        <f t="array" ref="E66">IF(LEN(_xlfn.TEXTJOIN(,,IF(ISNUMBER(SEARCH({"VIP","Visual impairment"},INDEX(Col_M&amp;Col_R,MATCH(1,(Col_W=$C66)*(Col_AD=$A66),0)))),"*","")))&gt;0,"Y","")</f>
        <v/>
      </c>
      <c r="F66" s="24">
        <f t="array" ref="F66">IF(LEN(_xlfn.TEXTJOIN(,,IF(ISNUMBER(SEARCH({"Wheelchair user","Scooter"},INDEX(Col_M&amp;Col_R,MATCH(1,(Col_W=$C66)*(Col_AD=$A66),0)))),"*","")))&gt;0,"Y","")</f>
        <v/>
      </c>
      <c r="G66" s="23">
        <f t="array" ref="G66">IF(LEN(_xlfn.TEXTJOIN(,,IF(ISNUMBER(SEARCH({"Use of station buggy (if available)","Use of station wheelchair (if available)"},INDEX(Col_M&amp;Col_R,MATCH(1,(Col_W=$C66)*(Col_AD=$A66),0)))),"*","")))&gt;0,"Y","")</f>
        <v/>
      </c>
      <c r="H66" s="25">
        <f t="array" ref="H66">IF(LEN(_xlfn.TEXTJOIN(,,_xlfn.UNIQUE(IF(ISNUMBER(SEARCH({"Other mobility impairment","Learning difficulties","Other mobility aid user","Elderly","Uses walking stick"},INDEX(Col_M&amp;Col_R,MATCH(1,(Col_W=$C66)*(Col_AD=$A66),0)))),"*",""))))&gt;0,"Y","")</f>
        <v/>
      </c>
      <c r="I66" s="26">
        <f t="array" ref="I66">IF(LEN((_xlfn.TEXTJOIN(,,IF(ISNUMBER(SEARCH({"Wheelchair user","Scooter","Use of ramp"},INDEX(Col_M&amp;Col_R,MATCH(1,(Col_W=$C66)*(Col_AD=$A66),0)))),"*",""))))&gt;0,"Y","")</f>
        <v/>
      </c>
      <c r="J66" s="27">
        <f t="array" ref="J66">IFERROR(_xlfn._xlws.FILTER(Col_X,(Col_AD=$A66)*(Col_AE="Arrive")),"")</f>
        <v/>
      </c>
      <c r="K66" s="28">
        <f t="array" ref="K66">IFERROR(_xlfn._xlws.FILTER(Col_Z,(Col_AD=$A66)*(Col_AE="Arrive")),"")</f>
        <v/>
      </c>
      <c r="L66" s="54">
        <f t="array" ref="L66">IFERROR(_xlfn._xlws.FILTER(Col_AA,(Col_AD=$A66)*(Col_AE="Arrive")),"")</f>
        <v/>
      </c>
      <c r="M66" s="29">
        <f t="array" ref="M66">IFERROR(_xlfn._xlws.FILTER(Col_AC,(Col_AD=$A66)*(Col_AE="Arrive")),"")</f>
        <v/>
      </c>
      <c r="N66" s="27">
        <f t="array" ref="N66">IFERROR(_xlfn._xlws.FILTER(Col_Y,(Col_AD=$A66)*(Col_AE="Depart")),"")</f>
        <v/>
      </c>
      <c r="O66" s="28">
        <f t="array" ref="O66">IFERROR(_xlfn._xlws.FILTER(Col_Z,(Col_AD=$A66)*(Col_AE="Depart")),"")</f>
        <v/>
      </c>
      <c r="P66" s="30">
        <f t="array" ref="P66">IFERROR(_xlfn._xlws.FILTER(Col_AB,(Col_AD=$A66)*(Col_AE="Depart")),"")</f>
        <v/>
      </c>
      <c r="Q66" s="29">
        <f t="array" ref="Q66">IFERROR(_xlfn._xlws.FILTER(Col_AC,(Col_AD=$A66)*(Col_AE="Depart")),"")</f>
        <v/>
      </c>
      <c r="R66" s="31">
        <f t="array" ref="R66">IF(LEN(_xlfn.TEXTJOIN(,,IF(ISNUMBER(SEARCH({"Luggage"},INDEX(Col_M&amp;Col_R,MATCH(1,(Col_W=$C66)*(Col_AD=$A66),0)))),"*","")))&gt;0,"Luggage","")</f>
        <v/>
      </c>
    </row>
    <row r="67">
      <c r="A67" s="48" t="n">
        <v>62</v>
      </c>
      <c r="C67" s="49">
        <f t="array" ref="C67">IFERROR(INDEX(Col_W,MATCH(A67,Col_AD,0)),"")</f>
        <v/>
      </c>
      <c r="D67" s="21">
        <f t="array" ref="D67">IF(LEN(IF(ISNUMBER(SEARCH("hear*",INDEX(Col_M&amp;Col_R,MATCH(1,(Col_W=$C67)*(Col_AD=$A67),0)))),"*",""))&gt;0,"Y","")</f>
        <v/>
      </c>
      <c r="E67" s="22">
        <f t="array" ref="E67">IF(LEN(_xlfn.TEXTJOIN(,,IF(ISNUMBER(SEARCH({"VIP","Visual impairment"},INDEX(Col_M&amp;Col_R,MATCH(1,(Col_W=$C67)*(Col_AD=$A67),0)))),"*","")))&gt;0,"Y","")</f>
        <v/>
      </c>
      <c r="F67" s="24">
        <f t="array" ref="F67">IF(LEN(_xlfn.TEXTJOIN(,,IF(ISNUMBER(SEARCH({"Wheelchair user","Scooter"},INDEX(Col_M&amp;Col_R,MATCH(1,(Col_W=$C67)*(Col_AD=$A67),0)))),"*","")))&gt;0,"Y","")</f>
        <v/>
      </c>
      <c r="G67" s="23">
        <f t="array" ref="G67">IF(LEN(_xlfn.TEXTJOIN(,,IF(ISNUMBER(SEARCH({"Use of station buggy (if available)","Use of station wheelchair (if available)"},INDEX(Col_M&amp;Col_R,MATCH(1,(Col_W=$C67)*(Col_AD=$A67),0)))),"*","")))&gt;0,"Y","")</f>
        <v/>
      </c>
      <c r="H67" s="25">
        <f t="array" ref="H67">IF(LEN(_xlfn.TEXTJOIN(,,_xlfn.UNIQUE(IF(ISNUMBER(SEARCH({"Other mobility impairment","Learning difficulties","Other mobility aid user","Elderly","Uses walking stick"},INDEX(Col_M&amp;Col_R,MATCH(1,(Col_W=$C67)*(Col_AD=$A67),0)))),"*",""))))&gt;0,"Y","")</f>
        <v/>
      </c>
      <c r="I67" s="26">
        <f t="array" ref="I67">IF(LEN((_xlfn.TEXTJOIN(,,IF(ISNUMBER(SEARCH({"Wheelchair user","Scooter","Use of ramp"},INDEX(Col_M&amp;Col_R,MATCH(1,(Col_W=$C67)*(Col_AD=$A67),0)))),"*",""))))&gt;0,"Y","")</f>
        <v/>
      </c>
      <c r="J67" s="27">
        <f t="array" ref="J67">IFERROR(_xlfn._xlws.FILTER(Col_X,(Col_AD=$A67)*(Col_AE="Arrive")),"")</f>
        <v/>
      </c>
      <c r="K67" s="28">
        <f t="array" ref="K67">IFERROR(_xlfn._xlws.FILTER(Col_Z,(Col_AD=$A67)*(Col_AE="Arrive")),"")</f>
        <v/>
      </c>
      <c r="L67" s="54">
        <f t="array" ref="L67">IFERROR(_xlfn._xlws.FILTER(Col_AA,(Col_AD=$A67)*(Col_AE="Arrive")),"")</f>
        <v/>
      </c>
      <c r="M67" s="29">
        <f t="array" ref="M67">IFERROR(_xlfn._xlws.FILTER(Col_AC,(Col_AD=$A67)*(Col_AE="Arrive")),"")</f>
        <v/>
      </c>
      <c r="N67" s="27">
        <f t="array" ref="N67">IFERROR(_xlfn._xlws.FILTER(Col_Y,(Col_AD=$A67)*(Col_AE="Depart")),"")</f>
        <v/>
      </c>
      <c r="O67" s="28">
        <f t="array" ref="O67">IFERROR(_xlfn._xlws.FILTER(Col_Z,(Col_AD=$A67)*(Col_AE="Depart")),"")</f>
        <v/>
      </c>
      <c r="P67" s="30">
        <f t="array" ref="P67">IFERROR(_xlfn._xlws.FILTER(Col_AB,(Col_AD=$A67)*(Col_AE="Depart")),"")</f>
        <v/>
      </c>
      <c r="Q67" s="29">
        <f t="array" ref="Q67">IFERROR(_xlfn._xlws.FILTER(Col_AC,(Col_AD=$A67)*(Col_AE="Depart")),"")</f>
        <v/>
      </c>
      <c r="R67" s="31">
        <f t="array" ref="R67">IF(LEN(_xlfn.TEXTJOIN(,,IF(ISNUMBER(SEARCH({"Luggage"},INDEX(Col_M&amp;Col_R,MATCH(1,(Col_W=$C67)*(Col_AD=$A67),0)))),"*","")))&gt;0,"Luggage","")</f>
        <v/>
      </c>
    </row>
    <row r="68">
      <c r="A68" s="48" t="n">
        <v>63</v>
      </c>
      <c r="C68" s="49">
        <f t="array" ref="C68">IFERROR(INDEX(Col_W,MATCH(A68,Col_AD,0)),"")</f>
        <v/>
      </c>
      <c r="D68" s="21">
        <f t="array" ref="D68">IF(LEN(IF(ISNUMBER(SEARCH("hear*",INDEX(Col_M&amp;Col_R,MATCH(1,(Col_W=$C68)*(Col_AD=$A68),0)))),"*",""))&gt;0,"Y","")</f>
        <v/>
      </c>
      <c r="E68" s="22">
        <f t="array" ref="E68">IF(LEN(_xlfn.TEXTJOIN(,,IF(ISNUMBER(SEARCH({"VIP","Visual impairment"},INDEX(Col_M&amp;Col_R,MATCH(1,(Col_W=$C68)*(Col_AD=$A68),0)))),"*","")))&gt;0,"Y","")</f>
        <v/>
      </c>
      <c r="F68" s="24">
        <f t="array" ref="F68">IF(LEN(_xlfn.TEXTJOIN(,,IF(ISNUMBER(SEARCH({"Wheelchair user","Scooter"},INDEX(Col_M&amp;Col_R,MATCH(1,(Col_W=$C68)*(Col_AD=$A68),0)))),"*","")))&gt;0,"Y","")</f>
        <v/>
      </c>
      <c r="G68" s="23">
        <f t="array" ref="G68">IF(LEN(_xlfn.TEXTJOIN(,,IF(ISNUMBER(SEARCH({"Use of station buggy (if available)","Use of station wheelchair (if available)"},INDEX(Col_M&amp;Col_R,MATCH(1,(Col_W=$C68)*(Col_AD=$A68),0)))),"*","")))&gt;0,"Y","")</f>
        <v/>
      </c>
      <c r="H68" s="25">
        <f t="array" ref="H68">IF(LEN(_xlfn.TEXTJOIN(,,_xlfn.UNIQUE(IF(ISNUMBER(SEARCH({"Other mobility impairment","Learning difficulties","Other mobility aid user","Elderly","Uses walking stick"},INDEX(Col_M&amp;Col_R,MATCH(1,(Col_W=$C68)*(Col_AD=$A68),0)))),"*",""))))&gt;0,"Y","")</f>
        <v/>
      </c>
      <c r="I68" s="26">
        <f t="array" ref="I68">IF(LEN((_xlfn.TEXTJOIN(,,IF(ISNUMBER(SEARCH({"Wheelchair user","Scooter","Use of ramp"},INDEX(Col_M&amp;Col_R,MATCH(1,(Col_W=$C68)*(Col_AD=$A68),0)))),"*",""))))&gt;0,"Y","")</f>
        <v/>
      </c>
      <c r="J68" s="27">
        <f t="array" ref="J68">IFERROR(_xlfn._xlws.FILTER(Col_X,(Col_AD=$A68)*(Col_AE="Arrive")),"")</f>
        <v/>
      </c>
      <c r="K68" s="28">
        <f t="array" ref="K68">IFERROR(_xlfn._xlws.FILTER(Col_Z,(Col_AD=$A68)*(Col_AE="Arrive")),"")</f>
        <v/>
      </c>
      <c r="L68" s="54">
        <f t="array" ref="L68">IFERROR(_xlfn._xlws.FILTER(Col_AA,(Col_AD=$A68)*(Col_AE="Arrive")),"")</f>
        <v/>
      </c>
      <c r="M68" s="29">
        <f t="array" ref="M68">IFERROR(_xlfn._xlws.FILTER(Col_AC,(Col_AD=$A68)*(Col_AE="Arrive")),"")</f>
        <v/>
      </c>
      <c r="N68" s="27">
        <f t="array" ref="N68">IFERROR(_xlfn._xlws.FILTER(Col_Y,(Col_AD=$A68)*(Col_AE="Depart")),"")</f>
        <v/>
      </c>
      <c r="O68" s="28">
        <f t="array" ref="O68">IFERROR(_xlfn._xlws.FILTER(Col_Z,(Col_AD=$A68)*(Col_AE="Depart")),"")</f>
        <v/>
      </c>
      <c r="P68" s="30">
        <f t="array" ref="P68">IFERROR(_xlfn._xlws.FILTER(Col_AB,(Col_AD=$A68)*(Col_AE="Depart")),"")</f>
        <v/>
      </c>
      <c r="Q68" s="29">
        <f t="array" ref="Q68">IFERROR(_xlfn._xlws.FILTER(Col_AC,(Col_AD=$A68)*(Col_AE="Depart")),"")</f>
        <v/>
      </c>
      <c r="R68" s="31">
        <f t="array" ref="R68">IF(LEN(_xlfn.TEXTJOIN(,,IF(ISNUMBER(SEARCH({"Luggage"},INDEX(Col_M&amp;Col_R,MATCH(1,(Col_W=$C68)*(Col_AD=$A68),0)))),"*","")))&gt;0,"Luggage","")</f>
        <v/>
      </c>
    </row>
    <row r="69">
      <c r="A69" s="48" t="n">
        <v>64</v>
      </c>
      <c r="C69" s="49">
        <f t="array" ref="C69">IFERROR(INDEX(Col_W,MATCH(A69,Col_AD,0)),"")</f>
        <v/>
      </c>
      <c r="D69" s="21">
        <f t="array" ref="D69">IF(LEN(IF(ISNUMBER(SEARCH("hear*",INDEX(Col_M&amp;Col_R,MATCH(1,(Col_W=$C69)*(Col_AD=$A69),0)))),"*",""))&gt;0,"Y","")</f>
        <v/>
      </c>
      <c r="E69" s="22">
        <f t="array" ref="E69">IF(LEN(_xlfn.TEXTJOIN(,,IF(ISNUMBER(SEARCH({"VIP","Visual impairment"},INDEX(Col_M&amp;Col_R,MATCH(1,(Col_W=$C69)*(Col_AD=$A69),0)))),"*","")))&gt;0,"Y","")</f>
        <v/>
      </c>
      <c r="F69" s="24">
        <f t="array" ref="F69">IF(LEN(_xlfn.TEXTJOIN(,,IF(ISNUMBER(SEARCH({"Wheelchair user","Scooter"},INDEX(Col_M&amp;Col_R,MATCH(1,(Col_W=$C69)*(Col_AD=$A69),0)))),"*","")))&gt;0,"Y","")</f>
        <v/>
      </c>
      <c r="G69" s="23">
        <f t="array" ref="G69">IF(LEN(_xlfn.TEXTJOIN(,,IF(ISNUMBER(SEARCH({"Use of station buggy (if available)","Use of station wheelchair (if available)"},INDEX(Col_M&amp;Col_R,MATCH(1,(Col_W=$C69)*(Col_AD=$A69),0)))),"*","")))&gt;0,"Y","")</f>
        <v/>
      </c>
      <c r="H69" s="25">
        <f t="array" ref="H69">IF(LEN(_xlfn.TEXTJOIN(,,_xlfn.UNIQUE(IF(ISNUMBER(SEARCH({"Other mobility impairment","Learning difficulties","Other mobility aid user","Elderly","Uses walking stick"},INDEX(Col_M&amp;Col_R,MATCH(1,(Col_W=$C69)*(Col_AD=$A69),0)))),"*",""))))&gt;0,"Y","")</f>
        <v/>
      </c>
      <c r="I69" s="26">
        <f t="array" ref="I69">IF(LEN((_xlfn.TEXTJOIN(,,IF(ISNUMBER(SEARCH({"Wheelchair user","Scooter","Use of ramp"},INDEX(Col_M&amp;Col_R,MATCH(1,(Col_W=$C69)*(Col_AD=$A69),0)))),"*",""))))&gt;0,"Y","")</f>
        <v/>
      </c>
      <c r="J69" s="27">
        <f t="array" ref="J69">IFERROR(_xlfn._xlws.FILTER(Col_X,(Col_AD=$A69)*(Col_AE="Arrive")),"")</f>
        <v/>
      </c>
      <c r="K69" s="28">
        <f t="array" ref="K69">IFERROR(_xlfn._xlws.FILTER(Col_Z,(Col_AD=$A69)*(Col_AE="Arrive")),"")</f>
        <v/>
      </c>
      <c r="L69" s="54">
        <f t="array" ref="L69">IFERROR(_xlfn._xlws.FILTER(Col_AA,(Col_AD=$A69)*(Col_AE="Arrive")),"")</f>
        <v/>
      </c>
      <c r="M69" s="29">
        <f t="array" ref="M69">IFERROR(_xlfn._xlws.FILTER(Col_AC,(Col_AD=$A69)*(Col_AE="Arrive")),"")</f>
        <v/>
      </c>
      <c r="N69" s="27">
        <f t="array" ref="N69">IFERROR(_xlfn._xlws.FILTER(Col_Y,(Col_AD=$A69)*(Col_AE="Depart")),"")</f>
        <v/>
      </c>
      <c r="O69" s="28">
        <f t="array" ref="O69">IFERROR(_xlfn._xlws.FILTER(Col_Z,(Col_AD=$A69)*(Col_AE="Depart")),"")</f>
        <v/>
      </c>
      <c r="P69" s="30">
        <f t="array" ref="P69">IFERROR(_xlfn._xlws.FILTER(Col_AB,(Col_AD=$A69)*(Col_AE="Depart")),"")</f>
        <v/>
      </c>
      <c r="Q69" s="29">
        <f t="array" ref="Q69">IFERROR(_xlfn._xlws.FILTER(Col_AC,(Col_AD=$A69)*(Col_AE="Depart")),"")</f>
        <v/>
      </c>
      <c r="R69" s="31">
        <f t="array" ref="R69">IF(LEN(_xlfn.TEXTJOIN(,,IF(ISNUMBER(SEARCH({"Luggage"},INDEX(Col_M&amp;Col_R,MATCH(1,(Col_W=$C69)*(Col_AD=$A69),0)))),"*","")))&gt;0,"Luggage","")</f>
        <v/>
      </c>
    </row>
    <row r="70">
      <c r="A70" s="48" t="n">
        <v>65</v>
      </c>
      <c r="C70" s="49">
        <f t="array" ref="C70">IFERROR(INDEX(Col_W,MATCH(A70,Col_AD,0)),"")</f>
        <v/>
      </c>
      <c r="D70" s="21">
        <f t="array" ref="D70">IF(LEN(IF(ISNUMBER(SEARCH("hear*",INDEX(Col_M&amp;Col_R,MATCH(1,(Col_W=$C70)*(Col_AD=$A70),0)))),"*",""))&gt;0,"Y","")</f>
        <v/>
      </c>
      <c r="E70" s="22">
        <f t="array" ref="E70">IF(LEN(_xlfn.TEXTJOIN(,,IF(ISNUMBER(SEARCH({"VIP","Visual impairment"},INDEX(Col_M&amp;Col_R,MATCH(1,(Col_W=$C70)*(Col_AD=$A70),0)))),"*","")))&gt;0,"Y","")</f>
        <v/>
      </c>
      <c r="F70" s="24">
        <f t="array" ref="F70">IF(LEN(_xlfn.TEXTJOIN(,,IF(ISNUMBER(SEARCH({"Wheelchair user","Scooter"},INDEX(Col_M&amp;Col_R,MATCH(1,(Col_W=$C70)*(Col_AD=$A70),0)))),"*","")))&gt;0,"Y","")</f>
        <v/>
      </c>
      <c r="G70" s="23">
        <f t="array" ref="G70">IF(LEN(_xlfn.TEXTJOIN(,,IF(ISNUMBER(SEARCH({"Use of station buggy (if available)","Use of station wheelchair (if available)"},INDEX(Col_M&amp;Col_R,MATCH(1,(Col_W=$C70)*(Col_AD=$A70),0)))),"*","")))&gt;0,"Y","")</f>
        <v/>
      </c>
      <c r="H70" s="25">
        <f t="array" ref="H70">IF(LEN(_xlfn.TEXTJOIN(,,_xlfn.UNIQUE(IF(ISNUMBER(SEARCH({"Other mobility impairment","Learning difficulties","Other mobility aid user","Elderly","Uses walking stick"},INDEX(Col_M&amp;Col_R,MATCH(1,(Col_W=$C70)*(Col_AD=$A70),0)))),"*",""))))&gt;0,"Y","")</f>
        <v/>
      </c>
      <c r="I70" s="26">
        <f t="array" ref="I70">IF(LEN((_xlfn.TEXTJOIN(,,IF(ISNUMBER(SEARCH({"Wheelchair user","Scooter","Use of ramp"},INDEX(Col_M&amp;Col_R,MATCH(1,(Col_W=$C70)*(Col_AD=$A70),0)))),"*",""))))&gt;0,"Y","")</f>
        <v/>
      </c>
      <c r="J70" s="27">
        <f t="array" ref="J70">IFERROR(_xlfn._xlws.FILTER(Col_X,(Col_AD=$A70)*(Col_AE="Arrive")),"")</f>
        <v/>
      </c>
      <c r="K70" s="28">
        <f t="array" ref="K70">IFERROR(_xlfn._xlws.FILTER(Col_Z,(Col_AD=$A70)*(Col_AE="Arrive")),"")</f>
        <v/>
      </c>
      <c r="L70" s="54">
        <f t="array" ref="L70">IFERROR(_xlfn._xlws.FILTER(Col_AA,(Col_AD=$A70)*(Col_AE="Arrive")),"")</f>
        <v/>
      </c>
      <c r="M70" s="29">
        <f t="array" ref="M70">IFERROR(_xlfn._xlws.FILTER(Col_AC,(Col_AD=$A70)*(Col_AE="Arrive")),"")</f>
        <v/>
      </c>
      <c r="N70" s="27">
        <f t="array" ref="N70">IFERROR(_xlfn._xlws.FILTER(Col_Y,(Col_AD=$A70)*(Col_AE="Depart")),"")</f>
        <v/>
      </c>
      <c r="O70" s="28">
        <f t="array" ref="O70">IFERROR(_xlfn._xlws.FILTER(Col_Z,(Col_AD=$A70)*(Col_AE="Depart")),"")</f>
        <v/>
      </c>
      <c r="P70" s="30">
        <f t="array" ref="P70">IFERROR(_xlfn._xlws.FILTER(Col_AB,(Col_AD=$A70)*(Col_AE="Depart")),"")</f>
        <v/>
      </c>
      <c r="Q70" s="29">
        <f t="array" ref="Q70">IFERROR(_xlfn._xlws.FILTER(Col_AC,(Col_AD=$A70)*(Col_AE="Depart")),"")</f>
        <v/>
      </c>
      <c r="R70" s="31">
        <f t="array" ref="R70">IF(LEN(_xlfn.TEXTJOIN(,,IF(ISNUMBER(SEARCH({"Luggage"},INDEX(Col_M&amp;Col_R,MATCH(1,(Col_W=$C70)*(Col_AD=$A70),0)))),"*","")))&gt;0,"Luggage","")</f>
        <v/>
      </c>
    </row>
    <row r="71">
      <c r="A71" s="48" t="n">
        <v>66</v>
      </c>
      <c r="C71" s="49">
        <f t="array" ref="C71">IFERROR(INDEX(Col_W,MATCH(A71,Col_AD,0)),"")</f>
        <v/>
      </c>
      <c r="D71" s="21">
        <f t="array" ref="D71">IF(LEN(IF(ISNUMBER(SEARCH("hear*",INDEX(Col_M&amp;Col_R,MATCH(1,(Col_W=$C71)*(Col_AD=$A71),0)))),"*",""))&gt;0,"Y","")</f>
        <v/>
      </c>
      <c r="E71" s="22">
        <f t="array" ref="E71">IF(LEN(_xlfn.TEXTJOIN(,,IF(ISNUMBER(SEARCH({"VIP","Visual impairment"},INDEX(Col_M&amp;Col_R,MATCH(1,(Col_W=$C71)*(Col_AD=$A71),0)))),"*","")))&gt;0,"Y","")</f>
        <v/>
      </c>
      <c r="F71" s="24">
        <f t="array" ref="F71">IF(LEN(_xlfn.TEXTJOIN(,,IF(ISNUMBER(SEARCH({"Wheelchair user","Scooter"},INDEX(Col_M&amp;Col_R,MATCH(1,(Col_W=$C71)*(Col_AD=$A71),0)))),"*","")))&gt;0,"Y","")</f>
        <v/>
      </c>
      <c r="G71" s="23">
        <f t="array" ref="G71">IF(LEN(_xlfn.TEXTJOIN(,,IF(ISNUMBER(SEARCH({"Use of station buggy (if available)","Use of station wheelchair (if available)"},INDEX(Col_M&amp;Col_R,MATCH(1,(Col_W=$C71)*(Col_AD=$A71),0)))),"*","")))&gt;0,"Y","")</f>
        <v/>
      </c>
      <c r="H71" s="25">
        <f t="array" ref="H71">IF(LEN(_xlfn.TEXTJOIN(,,_xlfn.UNIQUE(IF(ISNUMBER(SEARCH({"Other mobility impairment","Learning difficulties","Other mobility aid user","Elderly","Uses walking stick"},INDEX(Col_M&amp;Col_R,MATCH(1,(Col_W=$C71)*(Col_AD=$A71),0)))),"*",""))))&gt;0,"Y","")</f>
        <v/>
      </c>
      <c r="I71" s="26">
        <f t="array" ref="I71">IF(LEN((_xlfn.TEXTJOIN(,,IF(ISNUMBER(SEARCH({"Wheelchair user","Scooter","Use of ramp"},INDEX(Col_M&amp;Col_R,MATCH(1,(Col_W=$C71)*(Col_AD=$A71),0)))),"*",""))))&gt;0,"Y","")</f>
        <v/>
      </c>
      <c r="J71" s="27">
        <f t="array" ref="J71">IFERROR(_xlfn._xlws.FILTER(Col_X,(Col_AD=$A71)*(Col_AE="Arrive")),"")</f>
        <v/>
      </c>
      <c r="K71" s="28">
        <f t="array" ref="K71">IFERROR(_xlfn._xlws.FILTER(Col_Z,(Col_AD=$A71)*(Col_AE="Arrive")),"")</f>
        <v/>
      </c>
      <c r="L71" s="54">
        <f t="array" ref="L71">IFERROR(_xlfn._xlws.FILTER(Col_AA,(Col_AD=$A71)*(Col_AE="Arrive")),"")</f>
        <v/>
      </c>
      <c r="M71" s="29">
        <f t="array" ref="M71">IFERROR(_xlfn._xlws.FILTER(Col_AC,(Col_AD=$A71)*(Col_AE="Arrive")),"")</f>
        <v/>
      </c>
      <c r="N71" s="27">
        <f t="array" ref="N71">IFERROR(_xlfn._xlws.FILTER(Col_Y,(Col_AD=$A71)*(Col_AE="Depart")),"")</f>
        <v/>
      </c>
      <c r="O71" s="28">
        <f t="array" ref="O71">IFERROR(_xlfn._xlws.FILTER(Col_Z,(Col_AD=$A71)*(Col_AE="Depart")),"")</f>
        <v/>
      </c>
      <c r="P71" s="30">
        <f t="array" ref="P71">IFERROR(_xlfn._xlws.FILTER(Col_AB,(Col_AD=$A71)*(Col_AE="Depart")),"")</f>
        <v/>
      </c>
      <c r="Q71" s="29">
        <f t="array" ref="Q71">IFERROR(_xlfn._xlws.FILTER(Col_AC,(Col_AD=$A71)*(Col_AE="Depart")),"")</f>
        <v/>
      </c>
      <c r="R71" s="31">
        <f t="array" ref="R71">IF(LEN(_xlfn.TEXTJOIN(,,IF(ISNUMBER(SEARCH({"Luggage"},INDEX(Col_M&amp;Col_R,MATCH(1,(Col_W=$C71)*(Col_AD=$A71),0)))),"*","")))&gt;0,"Luggage","")</f>
        <v/>
      </c>
    </row>
    <row r="72">
      <c r="A72" s="48" t="n">
        <v>67</v>
      </c>
      <c r="C72" s="49">
        <f t="array" ref="C72">IFERROR(INDEX(Col_W,MATCH(A72,Col_AD,0)),"")</f>
        <v/>
      </c>
      <c r="D72" s="21">
        <f t="array" ref="D72">IF(LEN(IF(ISNUMBER(SEARCH("hear*",INDEX(Col_M&amp;Col_R,MATCH(1,(Col_W=$C72)*(Col_AD=$A72),0)))),"*",""))&gt;0,"Y","")</f>
        <v/>
      </c>
      <c r="E72" s="22">
        <f t="array" ref="E72">IF(LEN(_xlfn.TEXTJOIN(,,IF(ISNUMBER(SEARCH({"VIP","Visual impairment"},INDEX(Col_M&amp;Col_R,MATCH(1,(Col_W=$C72)*(Col_AD=$A72),0)))),"*","")))&gt;0,"Y","")</f>
        <v/>
      </c>
      <c r="F72" s="24">
        <f t="array" ref="F72">IF(LEN(_xlfn.TEXTJOIN(,,IF(ISNUMBER(SEARCH({"Wheelchair user","Scooter"},INDEX(Col_M&amp;Col_R,MATCH(1,(Col_W=$C72)*(Col_AD=$A72),0)))),"*","")))&gt;0,"Y","")</f>
        <v/>
      </c>
      <c r="G72" s="23">
        <f t="array" ref="G72">IF(LEN(_xlfn.TEXTJOIN(,,IF(ISNUMBER(SEARCH({"Use of station buggy (if available)","Use of station wheelchair (if available)"},INDEX(Col_M&amp;Col_R,MATCH(1,(Col_W=$C72)*(Col_AD=$A72),0)))),"*","")))&gt;0,"Y","")</f>
        <v/>
      </c>
      <c r="H72" s="25">
        <f t="array" ref="H72">IF(LEN(_xlfn.TEXTJOIN(,,_xlfn.UNIQUE(IF(ISNUMBER(SEARCH({"Other mobility impairment","Learning difficulties","Other mobility aid user","Elderly","Uses walking stick"},INDEX(Col_M&amp;Col_R,MATCH(1,(Col_W=$C72)*(Col_AD=$A72),0)))),"*",""))))&gt;0,"Y","")</f>
        <v/>
      </c>
      <c r="I72" s="26">
        <f t="array" ref="I72">IF(LEN((_xlfn.TEXTJOIN(,,IF(ISNUMBER(SEARCH({"Wheelchair user","Scooter","Use of ramp"},INDEX(Col_M&amp;Col_R,MATCH(1,(Col_W=$C72)*(Col_AD=$A72),0)))),"*",""))))&gt;0,"Y","")</f>
        <v/>
      </c>
      <c r="J72" s="27">
        <f t="array" ref="J72">IFERROR(_xlfn._xlws.FILTER(Col_X,(Col_AD=$A72)*(Col_AE="Arrive")),"")</f>
        <v/>
      </c>
      <c r="K72" s="28">
        <f t="array" ref="K72">IFERROR(_xlfn._xlws.FILTER(Col_Z,(Col_AD=$A72)*(Col_AE="Arrive")),"")</f>
        <v/>
      </c>
      <c r="L72" s="54">
        <f t="array" ref="L72">IFERROR(_xlfn._xlws.FILTER(Col_AA,(Col_AD=$A72)*(Col_AE="Arrive")),"")</f>
        <v/>
      </c>
      <c r="M72" s="29">
        <f t="array" ref="M72">IFERROR(_xlfn._xlws.FILTER(Col_AC,(Col_AD=$A72)*(Col_AE="Arrive")),"")</f>
        <v/>
      </c>
      <c r="N72" s="27">
        <f t="array" ref="N72">IFERROR(_xlfn._xlws.FILTER(Col_Y,(Col_AD=$A72)*(Col_AE="Depart")),"")</f>
        <v/>
      </c>
      <c r="O72" s="28">
        <f t="array" ref="O72">IFERROR(_xlfn._xlws.FILTER(Col_Z,(Col_AD=$A72)*(Col_AE="Depart")),"")</f>
        <v/>
      </c>
      <c r="P72" s="30">
        <f t="array" ref="P72">IFERROR(_xlfn._xlws.FILTER(Col_AB,(Col_AD=$A72)*(Col_AE="Depart")),"")</f>
        <v/>
      </c>
      <c r="Q72" s="29">
        <f t="array" ref="Q72">IFERROR(_xlfn._xlws.FILTER(Col_AC,(Col_AD=$A72)*(Col_AE="Depart")),"")</f>
        <v/>
      </c>
      <c r="R72" s="31">
        <f t="array" ref="R72">IF(LEN(_xlfn.TEXTJOIN(,,IF(ISNUMBER(SEARCH({"Luggage"},INDEX(Col_M&amp;Col_R,MATCH(1,(Col_W=$C72)*(Col_AD=$A72),0)))),"*","")))&gt;0,"Luggage","")</f>
        <v/>
      </c>
    </row>
    <row r="73">
      <c r="A73" s="48" t="n">
        <v>68</v>
      </c>
      <c r="C73" s="49">
        <f t="array" ref="C73">IFERROR(INDEX(Col_W,MATCH(A73,Col_AD,0)),"")</f>
        <v/>
      </c>
      <c r="D73" s="21">
        <f t="array" ref="D73">IF(LEN(IF(ISNUMBER(SEARCH("hear*",INDEX(Col_M&amp;Col_R,MATCH(1,(Col_W=$C73)*(Col_AD=$A73),0)))),"*",""))&gt;0,"Y","")</f>
        <v/>
      </c>
      <c r="E73" s="22">
        <f t="array" ref="E73">IF(LEN(_xlfn.TEXTJOIN(,,IF(ISNUMBER(SEARCH({"VIP","Visual impairment"},INDEX(Col_M&amp;Col_R,MATCH(1,(Col_W=$C73)*(Col_AD=$A73),0)))),"*","")))&gt;0,"Y","")</f>
        <v/>
      </c>
      <c r="F73" s="24">
        <f t="array" ref="F73">IF(LEN(_xlfn.TEXTJOIN(,,IF(ISNUMBER(SEARCH({"Wheelchair user","Scooter"},INDEX(Col_M&amp;Col_R,MATCH(1,(Col_W=$C73)*(Col_AD=$A73),0)))),"*","")))&gt;0,"Y","")</f>
        <v/>
      </c>
      <c r="G73" s="23">
        <f t="array" ref="G73">IF(LEN(_xlfn.TEXTJOIN(,,IF(ISNUMBER(SEARCH({"Use of station buggy (if available)","Use of station wheelchair (if available)"},INDEX(Col_M&amp;Col_R,MATCH(1,(Col_W=$C73)*(Col_AD=$A73),0)))),"*","")))&gt;0,"Y","")</f>
        <v/>
      </c>
      <c r="H73" s="25">
        <f t="array" ref="H73">IF(LEN(_xlfn.TEXTJOIN(,,_xlfn.UNIQUE(IF(ISNUMBER(SEARCH({"Other mobility impairment","Learning difficulties","Other mobility aid user","Elderly","Uses walking stick"},INDEX(Col_M&amp;Col_R,MATCH(1,(Col_W=$C73)*(Col_AD=$A73),0)))),"*",""))))&gt;0,"Y","")</f>
        <v/>
      </c>
      <c r="I73" s="26">
        <f t="array" ref="I73">IF(LEN((_xlfn.TEXTJOIN(,,IF(ISNUMBER(SEARCH({"Wheelchair user","Scooter","Use of ramp"},INDEX(Col_M&amp;Col_R,MATCH(1,(Col_W=$C73)*(Col_AD=$A73),0)))),"*",""))))&gt;0,"Y","")</f>
        <v/>
      </c>
      <c r="J73" s="27">
        <f t="array" ref="J73">IFERROR(_xlfn._xlws.FILTER(Col_X,(Col_AD=$A73)*(Col_AE="Arrive")),"")</f>
        <v/>
      </c>
      <c r="K73" s="28">
        <f t="array" ref="K73">IFERROR(_xlfn._xlws.FILTER(Col_Z,(Col_AD=$A73)*(Col_AE="Arrive")),"")</f>
        <v/>
      </c>
      <c r="L73" s="54">
        <f t="array" ref="L73">IFERROR(_xlfn._xlws.FILTER(Col_AA,(Col_AD=$A73)*(Col_AE="Arrive")),"")</f>
        <v/>
      </c>
      <c r="M73" s="29">
        <f t="array" ref="M73">IFERROR(_xlfn._xlws.FILTER(Col_AC,(Col_AD=$A73)*(Col_AE="Arrive")),"")</f>
        <v/>
      </c>
      <c r="N73" s="27">
        <f t="array" ref="N73">IFERROR(_xlfn._xlws.FILTER(Col_Y,(Col_AD=$A73)*(Col_AE="Depart")),"")</f>
        <v/>
      </c>
      <c r="O73" s="28">
        <f t="array" ref="O73">IFERROR(_xlfn._xlws.FILTER(Col_Z,(Col_AD=$A73)*(Col_AE="Depart")),"")</f>
        <v/>
      </c>
      <c r="P73" s="30">
        <f t="array" ref="P73">IFERROR(_xlfn._xlws.FILTER(Col_AB,(Col_AD=$A73)*(Col_AE="Depart")),"")</f>
        <v/>
      </c>
      <c r="Q73" s="29">
        <f t="array" ref="Q73">IFERROR(_xlfn._xlws.FILTER(Col_AC,(Col_AD=$A73)*(Col_AE="Depart")),"")</f>
        <v/>
      </c>
      <c r="R73" s="31">
        <f t="array" ref="R73">IF(LEN(_xlfn.TEXTJOIN(,,IF(ISNUMBER(SEARCH({"Luggage"},INDEX(Col_M&amp;Col_R,MATCH(1,(Col_W=$C73)*(Col_AD=$A73),0)))),"*","")))&gt;0,"Luggage","")</f>
        <v/>
      </c>
    </row>
    <row r="74">
      <c r="A74" s="48" t="n">
        <v>69</v>
      </c>
      <c r="C74" s="49">
        <f t="array" ref="C74">IFERROR(INDEX(Col_W,MATCH(A74,Col_AD,0)),"")</f>
        <v/>
      </c>
      <c r="D74" s="21">
        <f t="array" ref="D74">IF(LEN(IF(ISNUMBER(SEARCH("hear*",INDEX(Col_M&amp;Col_R,MATCH(1,(Col_W=$C74)*(Col_AD=$A74),0)))),"*",""))&gt;0,"Y","")</f>
        <v/>
      </c>
      <c r="E74" s="22">
        <f t="array" ref="E74">IF(LEN(_xlfn.TEXTJOIN(,,IF(ISNUMBER(SEARCH({"VIP","Visual impairment"},INDEX(Col_M&amp;Col_R,MATCH(1,(Col_W=$C74)*(Col_AD=$A74),0)))),"*","")))&gt;0,"Y","")</f>
        <v/>
      </c>
      <c r="F74" s="24">
        <f t="array" ref="F74">IF(LEN(_xlfn.TEXTJOIN(,,IF(ISNUMBER(SEARCH({"Wheelchair user","Scooter"},INDEX(Col_M&amp;Col_R,MATCH(1,(Col_W=$C74)*(Col_AD=$A74),0)))),"*","")))&gt;0,"Y","")</f>
        <v/>
      </c>
      <c r="G74" s="23">
        <f t="array" ref="G74">IF(LEN(_xlfn.TEXTJOIN(,,IF(ISNUMBER(SEARCH({"Use of station buggy (if available)","Use of station wheelchair (if available)"},INDEX(Col_M&amp;Col_R,MATCH(1,(Col_W=$C74)*(Col_AD=$A74),0)))),"*","")))&gt;0,"Y","")</f>
        <v/>
      </c>
      <c r="H74" s="25">
        <f t="array" ref="H74">IF(LEN(_xlfn.TEXTJOIN(,,_xlfn.UNIQUE(IF(ISNUMBER(SEARCH({"Other mobility impairment","Learning difficulties","Other mobility aid user","Elderly","Uses walking stick"},INDEX(Col_M&amp;Col_R,MATCH(1,(Col_W=$C74)*(Col_AD=$A74),0)))),"*",""))))&gt;0,"Y","")</f>
        <v/>
      </c>
      <c r="I74" s="26">
        <f t="array" ref="I74">IF(LEN((_xlfn.TEXTJOIN(,,IF(ISNUMBER(SEARCH({"Wheelchair user","Scooter","Use of ramp"},INDEX(Col_M&amp;Col_R,MATCH(1,(Col_W=$C74)*(Col_AD=$A74),0)))),"*",""))))&gt;0,"Y","")</f>
        <v/>
      </c>
      <c r="J74" s="27">
        <f t="array" ref="J74">IFERROR(_xlfn._xlws.FILTER(Col_X,(Col_AD=$A74)*(Col_AE="Arrive")),"")</f>
        <v/>
      </c>
      <c r="K74" s="28">
        <f t="array" ref="K74">IFERROR(_xlfn._xlws.FILTER(Col_Z,(Col_AD=$A74)*(Col_AE="Arrive")),"")</f>
        <v/>
      </c>
      <c r="L74" s="54">
        <f t="array" ref="L74">IFERROR(_xlfn._xlws.FILTER(Col_AA,(Col_AD=$A74)*(Col_AE="Arrive")),"")</f>
        <v/>
      </c>
      <c r="M74" s="29">
        <f t="array" ref="M74">IFERROR(_xlfn._xlws.FILTER(Col_AC,(Col_AD=$A74)*(Col_AE="Arrive")),"")</f>
        <v/>
      </c>
      <c r="N74" s="27">
        <f t="array" ref="N74">IFERROR(_xlfn._xlws.FILTER(Col_Y,(Col_AD=$A74)*(Col_AE="Depart")),"")</f>
        <v/>
      </c>
      <c r="O74" s="28">
        <f t="array" ref="O74">IFERROR(_xlfn._xlws.FILTER(Col_Z,(Col_AD=$A74)*(Col_AE="Depart")),"")</f>
        <v/>
      </c>
      <c r="P74" s="30">
        <f t="array" ref="P74">IFERROR(_xlfn._xlws.FILTER(Col_AB,(Col_AD=$A74)*(Col_AE="Depart")),"")</f>
        <v/>
      </c>
      <c r="Q74" s="29">
        <f t="array" ref="Q74">IFERROR(_xlfn._xlws.FILTER(Col_AC,(Col_AD=$A74)*(Col_AE="Depart")),"")</f>
        <v/>
      </c>
      <c r="R74" s="31">
        <f t="array" ref="R74">IF(LEN(_xlfn.TEXTJOIN(,,IF(ISNUMBER(SEARCH({"Luggage"},INDEX(Col_M&amp;Col_R,MATCH(1,(Col_W=$C74)*(Col_AD=$A74),0)))),"*","")))&gt;0,"Luggage","")</f>
        <v/>
      </c>
    </row>
    <row r="75">
      <c r="A75" s="48" t="n">
        <v>70</v>
      </c>
      <c r="C75" s="49">
        <f t="array" ref="C75">IFERROR(INDEX(Col_W,MATCH(A75,Col_AD,0)),"")</f>
        <v/>
      </c>
      <c r="D75" s="21">
        <f t="array" ref="D75">IF(LEN(IF(ISNUMBER(SEARCH("hear*",INDEX(Col_M&amp;Col_R,MATCH(1,(Col_W=$C75)*(Col_AD=$A75),0)))),"*",""))&gt;0,"Y","")</f>
        <v/>
      </c>
      <c r="E75" s="22">
        <f t="array" ref="E75">IF(LEN(_xlfn.TEXTJOIN(,,IF(ISNUMBER(SEARCH({"VIP","Visual impairment"},INDEX(Col_M&amp;Col_R,MATCH(1,(Col_W=$C75)*(Col_AD=$A75),0)))),"*","")))&gt;0,"Y","")</f>
        <v/>
      </c>
      <c r="F75" s="24">
        <f t="array" ref="F75">IF(LEN(_xlfn.TEXTJOIN(,,IF(ISNUMBER(SEARCH({"Wheelchair user","Scooter"},INDEX(Col_M&amp;Col_R,MATCH(1,(Col_W=$C75)*(Col_AD=$A75),0)))),"*","")))&gt;0,"Y","")</f>
        <v/>
      </c>
      <c r="G75" s="23">
        <f t="array" ref="G75">IF(LEN(_xlfn.TEXTJOIN(,,IF(ISNUMBER(SEARCH({"Use of station buggy (if available)","Use of station wheelchair (if available)"},INDEX(Col_M&amp;Col_R,MATCH(1,(Col_W=$C75)*(Col_AD=$A75),0)))),"*","")))&gt;0,"Y","")</f>
        <v/>
      </c>
      <c r="H75" s="25">
        <f t="array" ref="H75">IF(LEN(_xlfn.TEXTJOIN(,,_xlfn.UNIQUE(IF(ISNUMBER(SEARCH({"Other mobility impairment","Learning difficulties","Other mobility aid user","Elderly","Uses walking stick"},INDEX(Col_M&amp;Col_R,MATCH(1,(Col_W=$C75)*(Col_AD=$A75),0)))),"*",""))))&gt;0,"Y","")</f>
        <v/>
      </c>
      <c r="I75" s="26">
        <f t="array" ref="I75">IF(LEN((_xlfn.TEXTJOIN(,,IF(ISNUMBER(SEARCH({"Wheelchair user","Scooter","Use of ramp"},INDEX(Col_M&amp;Col_R,MATCH(1,(Col_W=$C75)*(Col_AD=$A75),0)))),"*",""))))&gt;0,"Y","")</f>
        <v/>
      </c>
      <c r="J75" s="27">
        <f t="array" ref="J75">IFERROR(_xlfn._xlws.FILTER(Col_X,(Col_AD=$A75)*(Col_AE="Arrive")),"")</f>
        <v/>
      </c>
      <c r="K75" s="28">
        <f t="array" ref="K75">IFERROR(_xlfn._xlws.FILTER(Col_Z,(Col_AD=$A75)*(Col_AE="Arrive")),"")</f>
        <v/>
      </c>
      <c r="L75" s="54">
        <f t="array" ref="L75">IFERROR(_xlfn._xlws.FILTER(Col_AA,(Col_AD=$A75)*(Col_AE="Arrive")),"")</f>
        <v/>
      </c>
      <c r="M75" s="29">
        <f t="array" ref="M75">IFERROR(_xlfn._xlws.FILTER(Col_AC,(Col_AD=$A75)*(Col_AE="Arrive")),"")</f>
        <v/>
      </c>
      <c r="N75" s="27">
        <f t="array" ref="N75">IFERROR(_xlfn._xlws.FILTER(Col_Y,(Col_AD=$A75)*(Col_AE="Depart")),"")</f>
        <v/>
      </c>
      <c r="O75" s="28">
        <f t="array" ref="O75">IFERROR(_xlfn._xlws.FILTER(Col_Z,(Col_AD=$A75)*(Col_AE="Depart")),"")</f>
        <v/>
      </c>
      <c r="P75" s="30">
        <f t="array" ref="P75">IFERROR(_xlfn._xlws.FILTER(Col_AB,(Col_AD=$A75)*(Col_AE="Depart")),"")</f>
        <v/>
      </c>
      <c r="Q75" s="29">
        <f t="array" ref="Q75">IFERROR(_xlfn._xlws.FILTER(Col_AC,(Col_AD=$A75)*(Col_AE="Depart")),"")</f>
        <v/>
      </c>
      <c r="R75" s="31">
        <f t="array" ref="R75">IF(LEN(_xlfn.TEXTJOIN(,,IF(ISNUMBER(SEARCH({"Luggage"},INDEX(Col_M&amp;Col_R,MATCH(1,(Col_W=$C75)*(Col_AD=$A75),0)))),"*","")))&gt;0,"Luggage","")</f>
        <v/>
      </c>
    </row>
    <row r="76">
      <c r="A76" s="48" t="n">
        <v>71</v>
      </c>
      <c r="C76" s="49">
        <f t="array" ref="C76">IFERROR(INDEX(Col_W,MATCH(A76,Col_AD,0)),"")</f>
        <v/>
      </c>
      <c r="D76" s="21">
        <f t="array" ref="D76">IF(LEN(IF(ISNUMBER(SEARCH("hear*",INDEX(Col_M&amp;Col_R,MATCH(1,(Col_W=$C76)*(Col_AD=$A76),0)))),"*",""))&gt;0,"Y","")</f>
        <v/>
      </c>
      <c r="E76" s="22">
        <f t="array" ref="E76">IF(LEN(_xlfn.TEXTJOIN(,,IF(ISNUMBER(SEARCH({"VIP","Visual impairment"},INDEX(Col_M&amp;Col_R,MATCH(1,(Col_W=$C76)*(Col_AD=$A76),0)))),"*","")))&gt;0,"Y","")</f>
        <v/>
      </c>
      <c r="F76" s="24">
        <f t="array" ref="F76">IF(LEN(_xlfn.TEXTJOIN(,,IF(ISNUMBER(SEARCH({"Wheelchair user","Scooter"},INDEX(Col_M&amp;Col_R,MATCH(1,(Col_W=$C76)*(Col_AD=$A76),0)))),"*","")))&gt;0,"Y","")</f>
        <v/>
      </c>
      <c r="G76" s="23">
        <f t="array" ref="G76">IF(LEN(_xlfn.TEXTJOIN(,,IF(ISNUMBER(SEARCH({"Use of station buggy (if available)","Use of station wheelchair (if available)"},INDEX(Col_M&amp;Col_R,MATCH(1,(Col_W=$C76)*(Col_AD=$A76),0)))),"*","")))&gt;0,"Y","")</f>
        <v/>
      </c>
      <c r="H76" s="25">
        <f t="array" ref="H76">IF(LEN(_xlfn.TEXTJOIN(,,_xlfn.UNIQUE(IF(ISNUMBER(SEARCH({"Other mobility impairment","Learning difficulties","Other mobility aid user","Elderly","Uses walking stick"},INDEX(Col_M&amp;Col_R,MATCH(1,(Col_W=$C76)*(Col_AD=$A76),0)))),"*",""))))&gt;0,"Y","")</f>
        <v/>
      </c>
      <c r="I76" s="26">
        <f t="array" ref="I76">IF(LEN((_xlfn.TEXTJOIN(,,IF(ISNUMBER(SEARCH({"Wheelchair user","Scooter","Use of ramp"},INDEX(Col_M&amp;Col_R,MATCH(1,(Col_W=$C76)*(Col_AD=$A76),0)))),"*",""))))&gt;0,"Y","")</f>
        <v/>
      </c>
      <c r="J76" s="27">
        <f t="array" ref="J76">IFERROR(_xlfn._xlws.FILTER(Col_X,(Col_AD=$A76)*(Col_AE="Arrive")),"")</f>
        <v/>
      </c>
      <c r="K76" s="28">
        <f t="array" ref="K76">IFERROR(_xlfn._xlws.FILTER(Col_Z,(Col_AD=$A76)*(Col_AE="Arrive")),"")</f>
        <v/>
      </c>
      <c r="L76" s="54">
        <f t="array" ref="L76">IFERROR(_xlfn._xlws.FILTER(Col_AA,(Col_AD=$A76)*(Col_AE="Arrive")),"")</f>
        <v/>
      </c>
      <c r="M76" s="29">
        <f t="array" ref="M76">IFERROR(_xlfn._xlws.FILTER(Col_AC,(Col_AD=$A76)*(Col_AE="Arrive")),"")</f>
        <v/>
      </c>
      <c r="N76" s="27">
        <f t="array" ref="N76">IFERROR(_xlfn._xlws.FILTER(Col_Y,(Col_AD=$A76)*(Col_AE="Depart")),"")</f>
        <v/>
      </c>
      <c r="O76" s="28">
        <f t="array" ref="O76">IFERROR(_xlfn._xlws.FILTER(Col_Z,(Col_AD=$A76)*(Col_AE="Depart")),"")</f>
        <v/>
      </c>
      <c r="P76" s="30">
        <f t="array" ref="P76">IFERROR(_xlfn._xlws.FILTER(Col_AB,(Col_AD=$A76)*(Col_AE="Depart")),"")</f>
        <v/>
      </c>
      <c r="Q76" s="29">
        <f t="array" ref="Q76">IFERROR(_xlfn._xlws.FILTER(Col_AC,(Col_AD=$A76)*(Col_AE="Depart")),"")</f>
        <v/>
      </c>
      <c r="R76" s="31">
        <f t="array" ref="R76">IF(LEN(_xlfn.TEXTJOIN(,,IF(ISNUMBER(SEARCH({"Luggage"},INDEX(Col_M&amp;Col_R,MATCH(1,(Col_W=$C76)*(Col_AD=$A76),0)))),"*","")))&gt;0,"Luggage","")</f>
        <v/>
      </c>
    </row>
    <row r="77">
      <c r="A77" s="48" t="n">
        <v>72</v>
      </c>
      <c r="C77" s="49">
        <f t="array" ref="C77">IFERROR(INDEX(Col_W,MATCH(A77,Col_AD,0)),"")</f>
        <v/>
      </c>
      <c r="D77" s="21">
        <f t="array" ref="D77">IF(LEN(IF(ISNUMBER(SEARCH("hear*",INDEX(Col_M&amp;Col_R,MATCH(1,(Col_W=$C77)*(Col_AD=$A77),0)))),"*",""))&gt;0,"Y","")</f>
        <v/>
      </c>
      <c r="E77" s="22">
        <f t="array" ref="E77">IF(LEN(_xlfn.TEXTJOIN(,,IF(ISNUMBER(SEARCH({"VIP","Visual impairment"},INDEX(Col_M&amp;Col_R,MATCH(1,(Col_W=$C77)*(Col_AD=$A77),0)))),"*","")))&gt;0,"Y","")</f>
        <v/>
      </c>
      <c r="F77" s="24">
        <f t="array" ref="F77">IF(LEN(_xlfn.TEXTJOIN(,,IF(ISNUMBER(SEARCH({"Wheelchair user","Scooter"},INDEX(Col_M&amp;Col_R,MATCH(1,(Col_W=$C77)*(Col_AD=$A77),0)))),"*","")))&gt;0,"Y","")</f>
        <v/>
      </c>
      <c r="G77" s="23">
        <f t="array" ref="G77">IF(LEN(_xlfn.TEXTJOIN(,,IF(ISNUMBER(SEARCH({"Use of station buggy (if available)","Use of station wheelchair (if available)"},INDEX(Col_M&amp;Col_R,MATCH(1,(Col_W=$C77)*(Col_AD=$A77),0)))),"*","")))&gt;0,"Y","")</f>
        <v/>
      </c>
      <c r="H77" s="25">
        <f t="array" ref="H77">IF(LEN(_xlfn.TEXTJOIN(,,_xlfn.UNIQUE(IF(ISNUMBER(SEARCH({"Other mobility impairment","Learning difficulties","Other mobility aid user","Elderly","Uses walking stick"},INDEX(Col_M&amp;Col_R,MATCH(1,(Col_W=$C77)*(Col_AD=$A77),0)))),"*",""))))&gt;0,"Y","")</f>
        <v/>
      </c>
      <c r="I77" s="26">
        <f t="array" ref="I77">IF(LEN((_xlfn.TEXTJOIN(,,IF(ISNUMBER(SEARCH({"Wheelchair user","Scooter","Use of ramp"},INDEX(Col_M&amp;Col_R,MATCH(1,(Col_W=$C77)*(Col_AD=$A77),0)))),"*",""))))&gt;0,"Y","")</f>
        <v/>
      </c>
      <c r="J77" s="27">
        <f t="array" ref="J77">IFERROR(_xlfn._xlws.FILTER(Col_X,(Col_AD=$A77)*(Col_AE="Arrive")),"")</f>
        <v/>
      </c>
      <c r="K77" s="28">
        <f t="array" ref="K77">IFERROR(_xlfn._xlws.FILTER(Col_Z,(Col_AD=$A77)*(Col_AE="Arrive")),"")</f>
        <v/>
      </c>
      <c r="L77" s="54">
        <f t="array" ref="L77">IFERROR(_xlfn._xlws.FILTER(Col_AA,(Col_AD=$A77)*(Col_AE="Arrive")),"")</f>
        <v/>
      </c>
      <c r="M77" s="29">
        <f t="array" ref="M77">IFERROR(_xlfn._xlws.FILTER(Col_AC,(Col_AD=$A77)*(Col_AE="Arrive")),"")</f>
        <v/>
      </c>
      <c r="N77" s="27">
        <f t="array" ref="N77">IFERROR(_xlfn._xlws.FILTER(Col_Y,(Col_AD=$A77)*(Col_AE="Depart")),"")</f>
        <v/>
      </c>
      <c r="O77" s="28">
        <f t="array" ref="O77">IFERROR(_xlfn._xlws.FILTER(Col_Z,(Col_AD=$A77)*(Col_AE="Depart")),"")</f>
        <v/>
      </c>
      <c r="P77" s="30">
        <f t="array" ref="P77">IFERROR(_xlfn._xlws.FILTER(Col_AB,(Col_AD=$A77)*(Col_AE="Depart")),"")</f>
        <v/>
      </c>
      <c r="Q77" s="29">
        <f t="array" ref="Q77">IFERROR(_xlfn._xlws.FILTER(Col_AC,(Col_AD=$A77)*(Col_AE="Depart")),"")</f>
        <v/>
      </c>
      <c r="R77" s="31">
        <f t="array" ref="R77">IF(LEN(_xlfn.TEXTJOIN(,,IF(ISNUMBER(SEARCH({"Luggage"},INDEX(Col_M&amp;Col_R,MATCH(1,(Col_W=$C77)*(Col_AD=$A77),0)))),"*","")))&gt;0,"Luggage","")</f>
        <v/>
      </c>
    </row>
    <row r="78">
      <c r="A78" s="48" t="n">
        <v>73</v>
      </c>
      <c r="C78" s="49">
        <f t="array" ref="C78">IFERROR(INDEX(Col_W,MATCH(A78,Col_AD,0)),"")</f>
        <v/>
      </c>
      <c r="D78" s="21">
        <f t="array" ref="D78">IF(LEN(IF(ISNUMBER(SEARCH("hear*",INDEX(Col_M&amp;Col_R,MATCH(1,(Col_W=$C78)*(Col_AD=$A78),0)))),"*",""))&gt;0,"Y","")</f>
        <v/>
      </c>
      <c r="E78" s="22">
        <f t="array" ref="E78">IF(LEN(_xlfn.TEXTJOIN(,,IF(ISNUMBER(SEARCH({"VIP","Visual impairment"},INDEX(Col_M&amp;Col_R,MATCH(1,(Col_W=$C78)*(Col_AD=$A78),0)))),"*","")))&gt;0,"Y","")</f>
        <v/>
      </c>
      <c r="F78" s="24">
        <f t="array" ref="F78">IF(LEN(_xlfn.TEXTJOIN(,,IF(ISNUMBER(SEARCH({"Wheelchair user","Scooter"},INDEX(Col_M&amp;Col_R,MATCH(1,(Col_W=$C78)*(Col_AD=$A78),0)))),"*","")))&gt;0,"Y","")</f>
        <v/>
      </c>
      <c r="G78" s="23">
        <f t="array" ref="G78">IF(LEN(_xlfn.TEXTJOIN(,,IF(ISNUMBER(SEARCH({"Use of station buggy (if available)","Use of station wheelchair (if available)"},INDEX(Col_M&amp;Col_R,MATCH(1,(Col_W=$C78)*(Col_AD=$A78),0)))),"*","")))&gt;0,"Y","")</f>
        <v/>
      </c>
      <c r="H78" s="25">
        <f t="array" ref="H78">IF(LEN(_xlfn.TEXTJOIN(,,_xlfn.UNIQUE(IF(ISNUMBER(SEARCH({"Other mobility impairment","Learning difficulties","Other mobility aid user","Elderly","Uses walking stick"},INDEX(Col_M&amp;Col_R,MATCH(1,(Col_W=$C78)*(Col_AD=$A78),0)))),"*",""))))&gt;0,"Y","")</f>
        <v/>
      </c>
      <c r="I78" s="26">
        <f t="array" ref="I78">IF(LEN((_xlfn.TEXTJOIN(,,IF(ISNUMBER(SEARCH({"Wheelchair user","Scooter","Use of ramp"},INDEX(Col_M&amp;Col_R,MATCH(1,(Col_W=$C78)*(Col_AD=$A78),0)))),"*",""))))&gt;0,"Y","")</f>
        <v/>
      </c>
      <c r="J78" s="27">
        <f t="array" ref="J78">IFERROR(_xlfn._xlws.FILTER(Col_X,(Col_AD=$A78)*(Col_AE="Arrive")),"")</f>
        <v/>
      </c>
      <c r="K78" s="28">
        <f t="array" ref="K78">IFERROR(_xlfn._xlws.FILTER(Col_Z,(Col_AD=$A78)*(Col_AE="Arrive")),"")</f>
        <v/>
      </c>
      <c r="L78" s="54">
        <f t="array" ref="L78">IFERROR(_xlfn._xlws.FILTER(Col_AA,(Col_AD=$A78)*(Col_AE="Arrive")),"")</f>
        <v/>
      </c>
      <c r="M78" s="29">
        <f t="array" ref="M78">IFERROR(_xlfn._xlws.FILTER(Col_AC,(Col_AD=$A78)*(Col_AE="Arrive")),"")</f>
        <v/>
      </c>
      <c r="N78" s="27">
        <f t="array" ref="N78">IFERROR(_xlfn._xlws.FILTER(Col_Y,(Col_AD=$A78)*(Col_AE="Depart")),"")</f>
        <v/>
      </c>
      <c r="O78" s="28">
        <f t="array" ref="O78">IFERROR(_xlfn._xlws.FILTER(Col_Z,(Col_AD=$A78)*(Col_AE="Depart")),"")</f>
        <v/>
      </c>
      <c r="P78" s="30">
        <f t="array" ref="P78">IFERROR(_xlfn._xlws.FILTER(Col_AB,(Col_AD=$A78)*(Col_AE="Depart")),"")</f>
        <v/>
      </c>
      <c r="Q78" s="29">
        <f t="array" ref="Q78">IFERROR(_xlfn._xlws.FILTER(Col_AC,(Col_AD=$A78)*(Col_AE="Depart")),"")</f>
        <v/>
      </c>
      <c r="R78" s="31">
        <f t="array" ref="R78">IF(LEN(_xlfn.TEXTJOIN(,,IF(ISNUMBER(SEARCH({"Luggage"},INDEX(Col_M&amp;Col_R,MATCH(1,(Col_W=$C78)*(Col_AD=$A78),0)))),"*","")))&gt;0,"Luggage","")</f>
        <v/>
      </c>
    </row>
    <row r="79">
      <c r="A79" s="48" t="n">
        <v>74</v>
      </c>
      <c r="C79" s="49">
        <f t="array" ref="C79">IFERROR(INDEX(Col_W,MATCH(A79,Col_AD,0)),"")</f>
        <v/>
      </c>
      <c r="D79" s="21">
        <f t="array" ref="D79">IF(LEN(IF(ISNUMBER(SEARCH("hear*",INDEX(Col_M&amp;Col_R,MATCH(1,(Col_W=$C79)*(Col_AD=$A79),0)))),"*",""))&gt;0,"Y","")</f>
        <v/>
      </c>
      <c r="E79" s="22">
        <f t="array" ref="E79">IF(LEN(_xlfn.TEXTJOIN(,,IF(ISNUMBER(SEARCH({"VIP","Visual impairment"},INDEX(Col_M&amp;Col_R,MATCH(1,(Col_W=$C79)*(Col_AD=$A79),0)))),"*","")))&gt;0,"Y","")</f>
        <v/>
      </c>
      <c r="F79" s="24">
        <f t="array" ref="F79">IF(LEN(_xlfn.TEXTJOIN(,,IF(ISNUMBER(SEARCH({"Wheelchair user","Scooter"},INDEX(Col_M&amp;Col_R,MATCH(1,(Col_W=$C79)*(Col_AD=$A79),0)))),"*","")))&gt;0,"Y","")</f>
        <v/>
      </c>
      <c r="G79" s="23">
        <f t="array" ref="G79">IF(LEN(_xlfn.TEXTJOIN(,,IF(ISNUMBER(SEARCH({"Use of station buggy (if available)","Use of station wheelchair (if available)"},INDEX(Col_M&amp;Col_R,MATCH(1,(Col_W=$C79)*(Col_AD=$A79),0)))),"*","")))&gt;0,"Y","")</f>
        <v/>
      </c>
      <c r="H79" s="25">
        <f t="array" ref="H79">IF(LEN(_xlfn.TEXTJOIN(,,_xlfn.UNIQUE(IF(ISNUMBER(SEARCH({"Other mobility impairment","Learning difficulties","Other mobility aid user","Elderly","Uses walking stick"},INDEX(Col_M&amp;Col_R,MATCH(1,(Col_W=$C79)*(Col_AD=$A79),0)))),"*",""))))&gt;0,"Y","")</f>
        <v/>
      </c>
      <c r="I79" s="26">
        <f t="array" ref="I79">IF(LEN((_xlfn.TEXTJOIN(,,IF(ISNUMBER(SEARCH({"Wheelchair user","Scooter","Use of ramp"},INDEX(Col_M&amp;Col_R,MATCH(1,(Col_W=$C79)*(Col_AD=$A79),0)))),"*",""))))&gt;0,"Y","")</f>
        <v/>
      </c>
      <c r="J79" s="27">
        <f t="array" ref="J79">IFERROR(_xlfn._xlws.FILTER(Col_X,(Col_AD=$A79)*(Col_AE="Arrive")),"")</f>
        <v/>
      </c>
      <c r="K79" s="28">
        <f t="array" ref="K79">IFERROR(_xlfn._xlws.FILTER(Col_Z,(Col_AD=$A79)*(Col_AE="Arrive")),"")</f>
        <v/>
      </c>
      <c r="L79" s="54">
        <f t="array" ref="L79">IFERROR(_xlfn._xlws.FILTER(Col_AA,(Col_AD=$A79)*(Col_AE="Arrive")),"")</f>
        <v/>
      </c>
      <c r="M79" s="29">
        <f t="array" ref="M79">IFERROR(_xlfn._xlws.FILTER(Col_AC,(Col_AD=$A79)*(Col_AE="Arrive")),"")</f>
        <v/>
      </c>
      <c r="N79" s="27">
        <f t="array" ref="N79">IFERROR(_xlfn._xlws.FILTER(Col_Y,(Col_AD=$A79)*(Col_AE="Depart")),"")</f>
        <v/>
      </c>
      <c r="O79" s="28">
        <f t="array" ref="O79">IFERROR(_xlfn._xlws.FILTER(Col_Z,(Col_AD=$A79)*(Col_AE="Depart")),"")</f>
        <v/>
      </c>
      <c r="P79" s="30">
        <f t="array" ref="P79">IFERROR(_xlfn._xlws.FILTER(Col_AB,(Col_AD=$A79)*(Col_AE="Depart")),"")</f>
        <v/>
      </c>
      <c r="Q79" s="29">
        <f t="array" ref="Q79">IFERROR(_xlfn._xlws.FILTER(Col_AC,(Col_AD=$A79)*(Col_AE="Depart")),"")</f>
        <v/>
      </c>
      <c r="R79" s="31">
        <f t="array" ref="R79">IF(LEN(_xlfn.TEXTJOIN(,,IF(ISNUMBER(SEARCH({"Luggage"},INDEX(Col_M&amp;Col_R,MATCH(1,(Col_W=$C79)*(Col_AD=$A79),0)))),"*","")))&gt;0,"Luggage","")</f>
        <v/>
      </c>
    </row>
    <row r="80">
      <c r="A80" s="48" t="n">
        <v>75</v>
      </c>
      <c r="C80" s="49">
        <f t="array" ref="C80">IFERROR(INDEX(Col_W,MATCH(A80,Col_AD,0)),"")</f>
        <v/>
      </c>
      <c r="D80" s="21">
        <f t="array" ref="D80">IF(LEN(IF(ISNUMBER(SEARCH("hear*",INDEX(Col_M&amp;Col_R,MATCH(1,(Col_W=$C80)*(Col_AD=$A80),0)))),"*",""))&gt;0,"Y","")</f>
        <v/>
      </c>
      <c r="E80" s="22">
        <f t="array" ref="E80">IF(LEN(_xlfn.TEXTJOIN(,,IF(ISNUMBER(SEARCH({"VIP","Visual impairment"},INDEX(Col_M&amp;Col_R,MATCH(1,(Col_W=$C80)*(Col_AD=$A80),0)))),"*","")))&gt;0,"Y","")</f>
        <v/>
      </c>
      <c r="F80" s="24">
        <f t="array" ref="F80">IF(LEN(_xlfn.TEXTJOIN(,,IF(ISNUMBER(SEARCH({"Wheelchair user","Scooter"},INDEX(Col_M&amp;Col_R,MATCH(1,(Col_W=$C80)*(Col_AD=$A80),0)))),"*","")))&gt;0,"Y","")</f>
        <v/>
      </c>
      <c r="G80" s="23">
        <f t="array" ref="G80">IF(LEN(_xlfn.TEXTJOIN(,,IF(ISNUMBER(SEARCH({"Use of station buggy (if available)","Use of station wheelchair (if available)"},INDEX(Col_M&amp;Col_R,MATCH(1,(Col_W=$C80)*(Col_AD=$A80),0)))),"*","")))&gt;0,"Y","")</f>
        <v/>
      </c>
      <c r="H80" s="25">
        <f t="array" ref="H80">IF(LEN(_xlfn.TEXTJOIN(,,_xlfn.UNIQUE(IF(ISNUMBER(SEARCH({"Other mobility impairment","Learning difficulties","Other mobility aid user","Elderly","Uses walking stick"},INDEX(Col_M&amp;Col_R,MATCH(1,(Col_W=$C80)*(Col_AD=$A80),0)))),"*",""))))&gt;0,"Y","")</f>
        <v/>
      </c>
      <c r="I80" s="26">
        <f t="array" ref="I80">IF(LEN((_xlfn.TEXTJOIN(,,IF(ISNUMBER(SEARCH({"Wheelchair user","Scooter","Use of ramp"},INDEX(Col_M&amp;Col_R,MATCH(1,(Col_W=$C80)*(Col_AD=$A80),0)))),"*",""))))&gt;0,"Y","")</f>
        <v/>
      </c>
      <c r="J80" s="27">
        <f t="array" ref="J80">IFERROR(_xlfn._xlws.FILTER(Col_X,(Col_AD=$A80)*(Col_AE="Arrive")),"")</f>
        <v/>
      </c>
      <c r="K80" s="28">
        <f t="array" ref="K80">IFERROR(_xlfn._xlws.FILTER(Col_Z,(Col_AD=$A80)*(Col_AE="Arrive")),"")</f>
        <v/>
      </c>
      <c r="L80" s="54">
        <f t="array" ref="L80">IFERROR(_xlfn._xlws.FILTER(Col_AA,(Col_AD=$A80)*(Col_AE="Arrive")),"")</f>
        <v/>
      </c>
      <c r="M80" s="29">
        <f t="array" ref="M80">IFERROR(_xlfn._xlws.FILTER(Col_AC,(Col_AD=$A80)*(Col_AE="Arrive")),"")</f>
        <v/>
      </c>
      <c r="N80" s="27">
        <f t="array" ref="N80">IFERROR(_xlfn._xlws.FILTER(Col_Y,(Col_AD=$A80)*(Col_AE="Depart")),"")</f>
        <v/>
      </c>
      <c r="O80" s="28">
        <f t="array" ref="O80">IFERROR(_xlfn._xlws.FILTER(Col_Z,(Col_AD=$A80)*(Col_AE="Depart")),"")</f>
        <v/>
      </c>
      <c r="P80" s="30">
        <f t="array" ref="P80">IFERROR(_xlfn._xlws.FILTER(Col_AB,(Col_AD=$A80)*(Col_AE="Depart")),"")</f>
        <v/>
      </c>
      <c r="Q80" s="29">
        <f t="array" ref="Q80">IFERROR(_xlfn._xlws.FILTER(Col_AC,(Col_AD=$A80)*(Col_AE="Depart")),"")</f>
        <v/>
      </c>
      <c r="R80" s="31">
        <f t="array" ref="R80">IF(LEN(_xlfn.TEXTJOIN(,,IF(ISNUMBER(SEARCH({"Luggage"},INDEX(Col_M&amp;Col_R,MATCH(1,(Col_W=$C80)*(Col_AD=$A80),0)))),"*","")))&gt;0,"Luggage","")</f>
        <v/>
      </c>
    </row>
    <row r="81">
      <c r="A81" s="48" t="n">
        <v>76</v>
      </c>
      <c r="C81" s="49">
        <f t="array" ref="C81">IFERROR(INDEX(Col_W,MATCH(A81,Col_AD,0)),"")</f>
        <v/>
      </c>
      <c r="D81" s="21">
        <f t="array" ref="D81">IF(LEN(IF(ISNUMBER(SEARCH("hear*",INDEX(Col_M&amp;Col_R,MATCH(1,(Col_W=$C81)*(Col_AD=$A81),0)))),"*",""))&gt;0,"Y","")</f>
        <v/>
      </c>
      <c r="E81" s="22">
        <f t="array" ref="E81">IF(LEN(_xlfn.TEXTJOIN(,,IF(ISNUMBER(SEARCH({"VIP","Visual impairment"},INDEX(Col_M&amp;Col_R,MATCH(1,(Col_W=$C81)*(Col_AD=$A81),0)))),"*","")))&gt;0,"Y","")</f>
        <v/>
      </c>
      <c r="F81" s="24">
        <f t="array" ref="F81">IF(LEN(_xlfn.TEXTJOIN(,,IF(ISNUMBER(SEARCH({"Wheelchair user","Scooter"},INDEX(Col_M&amp;Col_R,MATCH(1,(Col_W=$C81)*(Col_AD=$A81),0)))),"*","")))&gt;0,"Y","")</f>
        <v/>
      </c>
      <c r="G81" s="23">
        <f t="array" ref="G81">IF(LEN(_xlfn.TEXTJOIN(,,IF(ISNUMBER(SEARCH({"Use of station buggy (if available)","Use of station wheelchair (if available)"},INDEX(Col_M&amp;Col_R,MATCH(1,(Col_W=$C81)*(Col_AD=$A81),0)))),"*","")))&gt;0,"Y","")</f>
        <v/>
      </c>
      <c r="H81" s="25">
        <f t="array" ref="H81">IF(LEN(_xlfn.TEXTJOIN(,,_xlfn.UNIQUE(IF(ISNUMBER(SEARCH({"Other mobility impairment","Learning difficulties","Other mobility aid user","Elderly","Uses walking stick"},INDEX(Col_M&amp;Col_R,MATCH(1,(Col_W=$C81)*(Col_AD=$A81),0)))),"*",""))))&gt;0,"Y","")</f>
        <v/>
      </c>
      <c r="I81" s="26">
        <f t="array" ref="I81">IF(LEN((_xlfn.TEXTJOIN(,,IF(ISNUMBER(SEARCH({"Wheelchair user","Scooter","Use of ramp"},INDEX(Col_M&amp;Col_R,MATCH(1,(Col_W=$C81)*(Col_AD=$A81),0)))),"*",""))))&gt;0,"Y","")</f>
        <v/>
      </c>
      <c r="J81" s="27">
        <f t="array" ref="J81">IFERROR(_xlfn._xlws.FILTER(Col_X,(Col_AD=$A81)*(Col_AE="Arrive")),"")</f>
        <v/>
      </c>
      <c r="K81" s="28">
        <f t="array" ref="K81">IFERROR(_xlfn._xlws.FILTER(Col_Z,(Col_AD=$A81)*(Col_AE="Arrive")),"")</f>
        <v/>
      </c>
      <c r="L81" s="54">
        <f t="array" ref="L81">IFERROR(_xlfn._xlws.FILTER(Col_AA,(Col_AD=$A81)*(Col_AE="Arrive")),"")</f>
        <v/>
      </c>
      <c r="M81" s="29">
        <f t="array" ref="M81">IFERROR(_xlfn._xlws.FILTER(Col_AC,(Col_AD=$A81)*(Col_AE="Arrive")),"")</f>
        <v/>
      </c>
      <c r="N81" s="27">
        <f t="array" ref="N81">IFERROR(_xlfn._xlws.FILTER(Col_Y,(Col_AD=$A81)*(Col_AE="Depart")),"")</f>
        <v/>
      </c>
      <c r="O81" s="28">
        <f t="array" ref="O81">IFERROR(_xlfn._xlws.FILTER(Col_Z,(Col_AD=$A81)*(Col_AE="Depart")),"")</f>
        <v/>
      </c>
      <c r="P81" s="30">
        <f t="array" ref="P81">IFERROR(_xlfn._xlws.FILTER(Col_AB,(Col_AD=$A81)*(Col_AE="Depart")),"")</f>
        <v/>
      </c>
      <c r="Q81" s="29">
        <f t="array" ref="Q81">IFERROR(_xlfn._xlws.FILTER(Col_AC,(Col_AD=$A81)*(Col_AE="Depart")),"")</f>
        <v/>
      </c>
      <c r="R81" s="31">
        <f t="array" ref="R81">IF(LEN(_xlfn.TEXTJOIN(,,IF(ISNUMBER(SEARCH({"Luggage"},INDEX(Col_M&amp;Col_R,MATCH(1,(Col_W=$C81)*(Col_AD=$A81),0)))),"*","")))&gt;0,"Luggage","")</f>
        <v/>
      </c>
    </row>
    <row r="82">
      <c r="A82" s="48" t="n">
        <v>77</v>
      </c>
      <c r="C82" s="49">
        <f t="array" ref="C82">IFERROR(INDEX(Col_W,MATCH(A82,Col_AD,0)),"")</f>
        <v/>
      </c>
      <c r="D82" s="21">
        <f t="array" ref="D82">IF(LEN(IF(ISNUMBER(SEARCH("hear*",INDEX(Col_M&amp;Col_R,MATCH(1,(Col_W=$C82)*(Col_AD=$A82),0)))),"*",""))&gt;0,"Y","")</f>
        <v/>
      </c>
      <c r="E82" s="22">
        <f t="array" ref="E82">IF(LEN(_xlfn.TEXTJOIN(,,IF(ISNUMBER(SEARCH({"VIP","Visual impairment"},INDEX(Col_M&amp;Col_R,MATCH(1,(Col_W=$C82)*(Col_AD=$A82),0)))),"*","")))&gt;0,"Y","")</f>
        <v/>
      </c>
      <c r="F82" s="24">
        <f t="array" ref="F82">IF(LEN(_xlfn.TEXTJOIN(,,IF(ISNUMBER(SEARCH({"Wheelchair user","Scooter"},INDEX(Col_M&amp;Col_R,MATCH(1,(Col_W=$C82)*(Col_AD=$A82),0)))),"*","")))&gt;0,"Y","")</f>
        <v/>
      </c>
      <c r="G82" s="23">
        <f t="array" ref="G82">IF(LEN(_xlfn.TEXTJOIN(,,IF(ISNUMBER(SEARCH({"Use of station buggy (if available)","Use of station wheelchair (if available)"},INDEX(Col_M&amp;Col_R,MATCH(1,(Col_W=$C82)*(Col_AD=$A82),0)))),"*","")))&gt;0,"Y","")</f>
        <v/>
      </c>
      <c r="H82" s="25">
        <f t="array" ref="H82">IF(LEN(_xlfn.TEXTJOIN(,,_xlfn.UNIQUE(IF(ISNUMBER(SEARCH({"Other mobility impairment","Learning difficulties","Other mobility aid user","Elderly","Uses walking stick"},INDEX(Col_M&amp;Col_R,MATCH(1,(Col_W=$C82)*(Col_AD=$A82),0)))),"*",""))))&gt;0,"Y","")</f>
        <v/>
      </c>
      <c r="I82" s="26">
        <f t="array" ref="I82">IF(LEN((_xlfn.TEXTJOIN(,,IF(ISNUMBER(SEARCH({"Wheelchair user","Scooter","Use of ramp"},INDEX(Col_M&amp;Col_R,MATCH(1,(Col_W=$C82)*(Col_AD=$A82),0)))),"*",""))))&gt;0,"Y","")</f>
        <v/>
      </c>
      <c r="J82" s="27">
        <f t="array" ref="J82">IFERROR(_xlfn._xlws.FILTER(Col_X,(Col_AD=$A82)*(Col_AE="Arrive")),"")</f>
        <v/>
      </c>
      <c r="K82" s="28">
        <f t="array" ref="K82">IFERROR(_xlfn._xlws.FILTER(Col_Z,(Col_AD=$A82)*(Col_AE="Arrive")),"")</f>
        <v/>
      </c>
      <c r="L82" s="54">
        <f t="array" ref="L82">IFERROR(_xlfn._xlws.FILTER(Col_AA,(Col_AD=$A82)*(Col_AE="Arrive")),"")</f>
        <v/>
      </c>
      <c r="M82" s="29">
        <f t="array" ref="M82">IFERROR(_xlfn._xlws.FILTER(Col_AC,(Col_AD=$A82)*(Col_AE="Arrive")),"")</f>
        <v/>
      </c>
      <c r="N82" s="27">
        <f t="array" ref="N82">IFERROR(_xlfn._xlws.FILTER(Col_Y,(Col_AD=$A82)*(Col_AE="Depart")),"")</f>
        <v/>
      </c>
      <c r="O82" s="28">
        <f t="array" ref="O82">IFERROR(_xlfn._xlws.FILTER(Col_Z,(Col_AD=$A82)*(Col_AE="Depart")),"")</f>
        <v/>
      </c>
      <c r="P82" s="30">
        <f t="array" ref="P82">IFERROR(_xlfn._xlws.FILTER(Col_AB,(Col_AD=$A82)*(Col_AE="Depart")),"")</f>
        <v/>
      </c>
      <c r="Q82" s="29">
        <f t="array" ref="Q82">IFERROR(_xlfn._xlws.FILTER(Col_AC,(Col_AD=$A82)*(Col_AE="Depart")),"")</f>
        <v/>
      </c>
      <c r="R82" s="31">
        <f t="array" ref="R82">IF(LEN(_xlfn.TEXTJOIN(,,IF(ISNUMBER(SEARCH({"Luggage"},INDEX(Col_M&amp;Col_R,MATCH(1,(Col_W=$C82)*(Col_AD=$A82),0)))),"*","")))&gt;0,"Luggage","")</f>
        <v/>
      </c>
    </row>
    <row r="83">
      <c r="A83" s="48" t="n">
        <v>78</v>
      </c>
      <c r="C83" s="49">
        <f t="array" ref="C83">IFERROR(INDEX(Col_W,MATCH(A83,Col_AD,0)),"")</f>
        <v/>
      </c>
      <c r="D83" s="21">
        <f t="array" ref="D83">IF(LEN(IF(ISNUMBER(SEARCH("hear*",INDEX(Col_M&amp;Col_R,MATCH(1,(Col_W=$C83)*(Col_AD=$A83),0)))),"*",""))&gt;0,"Y","")</f>
        <v/>
      </c>
      <c r="E83" s="22">
        <f t="array" ref="E83">IF(LEN(_xlfn.TEXTJOIN(,,IF(ISNUMBER(SEARCH({"VIP","Visual impairment"},INDEX(Col_M&amp;Col_R,MATCH(1,(Col_W=$C83)*(Col_AD=$A83),0)))),"*","")))&gt;0,"Y","")</f>
        <v/>
      </c>
      <c r="F83" s="24">
        <f t="array" ref="F83">IF(LEN(_xlfn.TEXTJOIN(,,IF(ISNUMBER(SEARCH({"Wheelchair user","Scooter"},INDEX(Col_M&amp;Col_R,MATCH(1,(Col_W=$C83)*(Col_AD=$A83),0)))),"*","")))&gt;0,"Y","")</f>
        <v/>
      </c>
      <c r="G83" s="23">
        <f t="array" ref="G83">IF(LEN(_xlfn.TEXTJOIN(,,IF(ISNUMBER(SEARCH({"Use of station buggy (if available)","Use of station wheelchair (if available)"},INDEX(Col_M&amp;Col_R,MATCH(1,(Col_W=$C83)*(Col_AD=$A83),0)))),"*","")))&gt;0,"Y","")</f>
        <v/>
      </c>
      <c r="H83" s="25">
        <f t="array" ref="H83">IF(LEN(_xlfn.TEXTJOIN(,,_xlfn.UNIQUE(IF(ISNUMBER(SEARCH({"Other mobility impairment","Learning difficulties","Other mobility aid user","Elderly","Uses walking stick"},INDEX(Col_M&amp;Col_R,MATCH(1,(Col_W=$C83)*(Col_AD=$A83),0)))),"*",""))))&gt;0,"Y","")</f>
        <v/>
      </c>
      <c r="I83" s="26">
        <f t="array" ref="I83">IF(LEN((_xlfn.TEXTJOIN(,,IF(ISNUMBER(SEARCH({"Wheelchair user","Scooter","Use of ramp"},INDEX(Col_M&amp;Col_R,MATCH(1,(Col_W=$C83)*(Col_AD=$A83),0)))),"*",""))))&gt;0,"Y","")</f>
        <v/>
      </c>
      <c r="J83" s="27">
        <f t="array" ref="J83">IFERROR(_xlfn._xlws.FILTER(Col_X,(Col_AD=$A83)*(Col_AE="Arrive")),"")</f>
        <v/>
      </c>
      <c r="K83" s="28">
        <f t="array" ref="K83">IFERROR(_xlfn._xlws.FILTER(Col_Z,(Col_AD=$A83)*(Col_AE="Arrive")),"")</f>
        <v/>
      </c>
      <c r="L83" s="54">
        <f t="array" ref="L83">IFERROR(_xlfn._xlws.FILTER(Col_AA,(Col_AD=$A83)*(Col_AE="Arrive")),"")</f>
        <v/>
      </c>
      <c r="M83" s="29">
        <f t="array" ref="M83">IFERROR(_xlfn._xlws.FILTER(Col_AC,(Col_AD=$A83)*(Col_AE="Arrive")),"")</f>
        <v/>
      </c>
      <c r="N83" s="27">
        <f t="array" ref="N83">IFERROR(_xlfn._xlws.FILTER(Col_Y,(Col_AD=$A83)*(Col_AE="Depart")),"")</f>
        <v/>
      </c>
      <c r="O83" s="28">
        <f t="array" ref="O83">IFERROR(_xlfn._xlws.FILTER(Col_Z,(Col_AD=$A83)*(Col_AE="Depart")),"")</f>
        <v/>
      </c>
      <c r="P83" s="30">
        <f t="array" ref="P83">IFERROR(_xlfn._xlws.FILTER(Col_AB,(Col_AD=$A83)*(Col_AE="Depart")),"")</f>
        <v/>
      </c>
      <c r="Q83" s="29">
        <f t="array" ref="Q83">IFERROR(_xlfn._xlws.FILTER(Col_AC,(Col_AD=$A83)*(Col_AE="Depart")),"")</f>
        <v/>
      </c>
      <c r="R83" s="31">
        <f t="array" ref="R83">IF(LEN(_xlfn.TEXTJOIN(,,IF(ISNUMBER(SEARCH({"Luggage"},INDEX(Col_M&amp;Col_R,MATCH(1,(Col_W=$C83)*(Col_AD=$A83),0)))),"*","")))&gt;0,"Luggage","")</f>
        <v/>
      </c>
    </row>
    <row r="84">
      <c r="A84" s="48" t="n">
        <v>79</v>
      </c>
      <c r="C84" s="49">
        <f t="array" ref="C84">IFERROR(INDEX(Col_W,MATCH(A84,Col_AD,0)),"")</f>
        <v/>
      </c>
      <c r="D84" s="21">
        <f t="array" ref="D84">IF(LEN(IF(ISNUMBER(SEARCH("hear*",INDEX(Col_M&amp;Col_R,MATCH(1,(Col_W=$C84)*(Col_AD=$A84),0)))),"*",""))&gt;0,"Y","")</f>
        <v/>
      </c>
      <c r="E84" s="22">
        <f t="array" ref="E84">IF(LEN(_xlfn.TEXTJOIN(,,IF(ISNUMBER(SEARCH({"VIP","Visual impairment"},INDEX(Col_M&amp;Col_R,MATCH(1,(Col_W=$C84)*(Col_AD=$A84),0)))),"*","")))&gt;0,"Y","")</f>
        <v/>
      </c>
      <c r="F84" s="24">
        <f t="array" ref="F84">IF(LEN(_xlfn.TEXTJOIN(,,IF(ISNUMBER(SEARCH({"Wheelchair user","Scooter"},INDEX(Col_M&amp;Col_R,MATCH(1,(Col_W=$C84)*(Col_AD=$A84),0)))),"*","")))&gt;0,"Y","")</f>
        <v/>
      </c>
      <c r="G84" s="23">
        <f t="array" ref="G84">IF(LEN(_xlfn.TEXTJOIN(,,IF(ISNUMBER(SEARCH({"Use of station buggy (if available)","Use of station wheelchair (if available)"},INDEX(Col_M&amp;Col_R,MATCH(1,(Col_W=$C84)*(Col_AD=$A84),0)))),"*","")))&gt;0,"Y","")</f>
        <v/>
      </c>
      <c r="H84" s="25">
        <f t="array" ref="H84">IF(LEN(_xlfn.TEXTJOIN(,,_xlfn.UNIQUE(IF(ISNUMBER(SEARCH({"Other mobility impairment","Learning difficulties","Other mobility aid user","Elderly","Uses walking stick"},INDEX(Col_M&amp;Col_R,MATCH(1,(Col_W=$C84)*(Col_AD=$A84),0)))),"*",""))))&gt;0,"Y","")</f>
        <v/>
      </c>
      <c r="I84" s="26">
        <f t="array" ref="I84">IF(LEN((_xlfn.TEXTJOIN(,,IF(ISNUMBER(SEARCH({"Wheelchair user","Scooter","Use of ramp"},INDEX(Col_M&amp;Col_R,MATCH(1,(Col_W=$C84)*(Col_AD=$A84),0)))),"*",""))))&gt;0,"Y","")</f>
        <v/>
      </c>
      <c r="J84" s="27">
        <f t="array" ref="J84">IFERROR(_xlfn._xlws.FILTER(Col_X,(Col_AD=$A84)*(Col_AE="Arrive")),"")</f>
        <v/>
      </c>
      <c r="K84" s="28">
        <f t="array" ref="K84">IFERROR(_xlfn._xlws.FILTER(Col_Z,(Col_AD=$A84)*(Col_AE="Arrive")),"")</f>
        <v/>
      </c>
      <c r="L84" s="54">
        <f t="array" ref="L84">IFERROR(_xlfn._xlws.FILTER(Col_AA,(Col_AD=$A84)*(Col_AE="Arrive")),"")</f>
        <v/>
      </c>
      <c r="M84" s="29">
        <f t="array" ref="M84">IFERROR(_xlfn._xlws.FILTER(Col_AC,(Col_AD=$A84)*(Col_AE="Arrive")),"")</f>
        <v/>
      </c>
      <c r="N84" s="27">
        <f t="array" ref="N84">IFERROR(_xlfn._xlws.FILTER(Col_Y,(Col_AD=$A84)*(Col_AE="Depart")),"")</f>
        <v/>
      </c>
      <c r="O84" s="28">
        <f t="array" ref="O84">IFERROR(_xlfn._xlws.FILTER(Col_Z,(Col_AD=$A84)*(Col_AE="Depart")),"")</f>
        <v/>
      </c>
      <c r="P84" s="30">
        <f t="array" ref="P84">IFERROR(_xlfn._xlws.FILTER(Col_AB,(Col_AD=$A84)*(Col_AE="Depart")),"")</f>
        <v/>
      </c>
      <c r="Q84" s="29">
        <f t="array" ref="Q84">IFERROR(_xlfn._xlws.FILTER(Col_AC,(Col_AD=$A84)*(Col_AE="Depart")),"")</f>
        <v/>
      </c>
      <c r="R84" s="31">
        <f t="array" ref="R84">IF(LEN(_xlfn.TEXTJOIN(,,IF(ISNUMBER(SEARCH({"Luggage"},INDEX(Col_M&amp;Col_R,MATCH(1,(Col_W=$C84)*(Col_AD=$A84),0)))),"*","")))&gt;0,"Luggage","")</f>
        <v/>
      </c>
    </row>
    <row r="85">
      <c r="A85" s="48" t="n">
        <v>80</v>
      </c>
      <c r="C85" s="49">
        <f t="array" ref="C85">IFERROR(INDEX(Col_W,MATCH(A85,Col_AD,0)),"")</f>
        <v/>
      </c>
      <c r="D85" s="21">
        <f t="array" ref="D85">IF(LEN(IF(ISNUMBER(SEARCH("hear*",INDEX(Col_M&amp;Col_R,MATCH(1,(Col_W=$C85)*(Col_AD=$A85),0)))),"*",""))&gt;0,"Y","")</f>
        <v/>
      </c>
      <c r="E85" s="22">
        <f t="array" ref="E85">IF(LEN(_xlfn.TEXTJOIN(,,IF(ISNUMBER(SEARCH({"VIP","Visual impairment"},INDEX(Col_M&amp;Col_R,MATCH(1,(Col_W=$C85)*(Col_AD=$A85),0)))),"*","")))&gt;0,"Y","")</f>
        <v/>
      </c>
      <c r="F85" s="24">
        <f t="array" ref="F85">IF(LEN(_xlfn.TEXTJOIN(,,IF(ISNUMBER(SEARCH({"Wheelchair user","Scooter"},INDEX(Col_M&amp;Col_R,MATCH(1,(Col_W=$C85)*(Col_AD=$A85),0)))),"*","")))&gt;0,"Y","")</f>
        <v/>
      </c>
      <c r="G85" s="23">
        <f t="array" ref="G85">IF(LEN(_xlfn.TEXTJOIN(,,IF(ISNUMBER(SEARCH({"Use of station buggy (if available)","Use of station wheelchair (if available)"},INDEX(Col_M&amp;Col_R,MATCH(1,(Col_W=$C85)*(Col_AD=$A85),0)))),"*","")))&gt;0,"Y","")</f>
        <v/>
      </c>
      <c r="H85" s="25">
        <f t="array" ref="H85">IF(LEN(_xlfn.TEXTJOIN(,,_xlfn.UNIQUE(IF(ISNUMBER(SEARCH({"Other mobility impairment","Learning difficulties","Other mobility aid user","Elderly","Uses walking stick"},INDEX(Col_M&amp;Col_R,MATCH(1,(Col_W=$C85)*(Col_AD=$A85),0)))),"*",""))))&gt;0,"Y","")</f>
        <v/>
      </c>
      <c r="I85" s="26">
        <f t="array" ref="I85">IF(LEN((_xlfn.TEXTJOIN(,,IF(ISNUMBER(SEARCH({"Wheelchair user","Scooter","Use of ramp"},INDEX(Col_M&amp;Col_R,MATCH(1,(Col_W=$C85)*(Col_AD=$A85),0)))),"*",""))))&gt;0,"Y","")</f>
        <v/>
      </c>
      <c r="J85" s="27">
        <f t="array" ref="J85">IFERROR(_xlfn._xlws.FILTER(Col_X,(Col_AD=$A85)*(Col_AE="Arrive")),"")</f>
        <v/>
      </c>
      <c r="K85" s="28">
        <f t="array" ref="K85">IFERROR(_xlfn._xlws.FILTER(Col_Z,(Col_AD=$A85)*(Col_AE="Arrive")),"")</f>
        <v/>
      </c>
      <c r="L85" s="54">
        <f t="array" ref="L85">IFERROR(_xlfn._xlws.FILTER(Col_AA,(Col_AD=$A85)*(Col_AE="Arrive")),"")</f>
        <v/>
      </c>
      <c r="M85" s="29">
        <f t="array" ref="M85">IFERROR(_xlfn._xlws.FILTER(Col_AC,(Col_AD=$A85)*(Col_AE="Arrive")),"")</f>
        <v/>
      </c>
      <c r="N85" s="27">
        <f t="array" ref="N85">IFERROR(_xlfn._xlws.FILTER(Col_Y,(Col_AD=$A85)*(Col_AE="Depart")),"")</f>
        <v/>
      </c>
      <c r="O85" s="28">
        <f t="array" ref="O85">IFERROR(_xlfn._xlws.FILTER(Col_Z,(Col_AD=$A85)*(Col_AE="Depart")),"")</f>
        <v/>
      </c>
      <c r="P85" s="30">
        <f t="array" ref="P85">IFERROR(_xlfn._xlws.FILTER(Col_AB,(Col_AD=$A85)*(Col_AE="Depart")),"")</f>
        <v/>
      </c>
      <c r="Q85" s="29">
        <f t="array" ref="Q85">IFERROR(_xlfn._xlws.FILTER(Col_AC,(Col_AD=$A85)*(Col_AE="Depart")),"")</f>
        <v/>
      </c>
      <c r="R85" s="31">
        <f t="array" ref="R85">IF(LEN(_xlfn.TEXTJOIN(,,IF(ISNUMBER(SEARCH({"Luggage"},INDEX(Col_M&amp;Col_R,MATCH(1,(Col_W=$C85)*(Col_AD=$A85),0)))),"*","")))&gt;0,"Luggage","")</f>
        <v/>
      </c>
    </row>
    <row r="86">
      <c r="A86" s="48" t="n">
        <v>81</v>
      </c>
      <c r="C86" s="49">
        <f t="array" ref="C86">IFERROR(INDEX(Col_W,MATCH(A86,Col_AD,0)),"")</f>
        <v/>
      </c>
      <c r="D86" s="21">
        <f t="array" ref="D86">IF(LEN(IF(ISNUMBER(SEARCH("hear*",INDEX(Col_M&amp;Col_R,MATCH(1,(Col_W=$C86)*(Col_AD=$A86),0)))),"*",""))&gt;0,"Y","")</f>
        <v/>
      </c>
      <c r="E86" s="22">
        <f t="array" ref="E86">IF(LEN(_xlfn.TEXTJOIN(,,IF(ISNUMBER(SEARCH({"VIP","Visual impairment"},INDEX(Col_M&amp;Col_R,MATCH(1,(Col_W=$C86)*(Col_AD=$A86),0)))),"*","")))&gt;0,"Y","")</f>
        <v/>
      </c>
      <c r="F86" s="24">
        <f t="array" ref="F86">IF(LEN(_xlfn.TEXTJOIN(,,IF(ISNUMBER(SEARCH({"Wheelchair user","Scooter"},INDEX(Col_M&amp;Col_R,MATCH(1,(Col_W=$C86)*(Col_AD=$A86),0)))),"*","")))&gt;0,"Y","")</f>
        <v/>
      </c>
      <c r="G86" s="23">
        <f t="array" ref="G86">IF(LEN(_xlfn.TEXTJOIN(,,IF(ISNUMBER(SEARCH({"Use of station buggy (if available)","Use of station wheelchair (if available)"},INDEX(Col_M&amp;Col_R,MATCH(1,(Col_W=$C86)*(Col_AD=$A86),0)))),"*","")))&gt;0,"Y","")</f>
        <v/>
      </c>
      <c r="H86" s="25">
        <f t="array" ref="H86">IF(LEN(_xlfn.TEXTJOIN(,,_xlfn.UNIQUE(IF(ISNUMBER(SEARCH({"Other mobility impairment","Learning difficulties","Other mobility aid user","Elderly","Uses walking stick"},INDEX(Col_M&amp;Col_R,MATCH(1,(Col_W=$C86)*(Col_AD=$A86),0)))),"*",""))))&gt;0,"Y","")</f>
        <v/>
      </c>
      <c r="I86" s="26">
        <f t="array" ref="I86">IF(LEN((_xlfn.TEXTJOIN(,,IF(ISNUMBER(SEARCH({"Wheelchair user","Scooter","Use of ramp"},INDEX(Col_M&amp;Col_R,MATCH(1,(Col_W=$C86)*(Col_AD=$A86),0)))),"*",""))))&gt;0,"Y","")</f>
        <v/>
      </c>
      <c r="J86" s="27">
        <f t="array" ref="J86">IFERROR(_xlfn._xlws.FILTER(Col_X,(Col_AD=$A86)*(Col_AE="Arrive")),"")</f>
        <v/>
      </c>
      <c r="K86" s="28">
        <f t="array" ref="K86">IFERROR(_xlfn._xlws.FILTER(Col_Z,(Col_AD=$A86)*(Col_AE="Arrive")),"")</f>
        <v/>
      </c>
      <c r="L86" s="54">
        <f t="array" ref="L86">IFERROR(_xlfn._xlws.FILTER(Col_AA,(Col_AD=$A86)*(Col_AE="Arrive")),"")</f>
        <v/>
      </c>
      <c r="M86" s="29">
        <f t="array" ref="M86">IFERROR(_xlfn._xlws.FILTER(Col_AC,(Col_AD=$A86)*(Col_AE="Arrive")),"")</f>
        <v/>
      </c>
      <c r="N86" s="27">
        <f t="array" ref="N86">IFERROR(_xlfn._xlws.FILTER(Col_Y,(Col_AD=$A86)*(Col_AE="Depart")),"")</f>
        <v/>
      </c>
      <c r="O86" s="28">
        <f t="array" ref="O86">IFERROR(_xlfn._xlws.FILTER(Col_Z,(Col_AD=$A86)*(Col_AE="Depart")),"")</f>
        <v/>
      </c>
      <c r="P86" s="30">
        <f t="array" ref="P86">IFERROR(_xlfn._xlws.FILTER(Col_AB,(Col_AD=$A86)*(Col_AE="Depart")),"")</f>
        <v/>
      </c>
      <c r="Q86" s="29">
        <f t="array" ref="Q86">IFERROR(_xlfn._xlws.FILTER(Col_AC,(Col_AD=$A86)*(Col_AE="Depart")),"")</f>
        <v/>
      </c>
      <c r="R86" s="31">
        <f t="array" ref="R86">IF(LEN(_xlfn.TEXTJOIN(,,IF(ISNUMBER(SEARCH({"Luggage"},INDEX(Col_M&amp;Col_R,MATCH(1,(Col_W=$C86)*(Col_AD=$A86),0)))),"*","")))&gt;0,"Luggage","")</f>
        <v/>
      </c>
    </row>
    <row r="87">
      <c r="A87" s="48" t="n">
        <v>82</v>
      </c>
      <c r="C87" s="49">
        <f t="array" ref="C87">IFERROR(INDEX(Col_W,MATCH(A87,Col_AD,0)),"")</f>
        <v/>
      </c>
      <c r="D87" s="21">
        <f t="array" ref="D87">IF(LEN(IF(ISNUMBER(SEARCH("hear*",INDEX(Col_M&amp;Col_R,MATCH(1,(Col_W=$C87)*(Col_AD=$A87),0)))),"*",""))&gt;0,"Y","")</f>
        <v/>
      </c>
      <c r="E87" s="22">
        <f t="array" ref="E87">IF(LEN(_xlfn.TEXTJOIN(,,IF(ISNUMBER(SEARCH({"VIP","Visual impairment"},INDEX(Col_M&amp;Col_R,MATCH(1,(Col_W=$C87)*(Col_AD=$A87),0)))),"*","")))&gt;0,"Y","")</f>
        <v/>
      </c>
      <c r="F87" s="24">
        <f t="array" ref="F87">IF(LEN(_xlfn.TEXTJOIN(,,IF(ISNUMBER(SEARCH({"Wheelchair user","Scooter"},INDEX(Col_M&amp;Col_R,MATCH(1,(Col_W=$C87)*(Col_AD=$A87),0)))),"*","")))&gt;0,"Y","")</f>
        <v/>
      </c>
      <c r="G87" s="23">
        <f t="array" ref="G87">IF(LEN(_xlfn.TEXTJOIN(,,IF(ISNUMBER(SEARCH({"Use of station buggy (if available)","Use of station wheelchair (if available)"},INDEX(Col_M&amp;Col_R,MATCH(1,(Col_W=$C87)*(Col_AD=$A87),0)))),"*","")))&gt;0,"Y","")</f>
        <v/>
      </c>
      <c r="H87" s="25">
        <f t="array" ref="H87">IF(LEN(_xlfn.TEXTJOIN(,,_xlfn.UNIQUE(IF(ISNUMBER(SEARCH({"Other mobility impairment","Learning difficulties","Other mobility aid user","Elderly","Uses walking stick"},INDEX(Col_M&amp;Col_R,MATCH(1,(Col_W=$C87)*(Col_AD=$A87),0)))),"*",""))))&gt;0,"Y","")</f>
        <v/>
      </c>
      <c r="I87" s="26">
        <f t="array" ref="I87">IF(LEN((_xlfn.TEXTJOIN(,,IF(ISNUMBER(SEARCH({"Wheelchair user","Scooter","Use of ramp"},INDEX(Col_M&amp;Col_R,MATCH(1,(Col_W=$C87)*(Col_AD=$A87),0)))),"*",""))))&gt;0,"Y","")</f>
        <v/>
      </c>
      <c r="J87" s="27">
        <f t="array" ref="J87">IFERROR(_xlfn._xlws.FILTER(Col_X,(Col_AD=$A87)*(Col_AE="Arrive")),"")</f>
        <v/>
      </c>
      <c r="K87" s="28">
        <f t="array" ref="K87">IFERROR(_xlfn._xlws.FILTER(Col_Z,(Col_AD=$A87)*(Col_AE="Arrive")),"")</f>
        <v/>
      </c>
      <c r="L87" s="54">
        <f t="array" ref="L87">IFERROR(_xlfn._xlws.FILTER(Col_AA,(Col_AD=$A87)*(Col_AE="Arrive")),"")</f>
        <v/>
      </c>
      <c r="M87" s="29">
        <f t="array" ref="M87">IFERROR(_xlfn._xlws.FILTER(Col_AC,(Col_AD=$A87)*(Col_AE="Arrive")),"")</f>
        <v/>
      </c>
      <c r="N87" s="27">
        <f t="array" ref="N87">IFERROR(_xlfn._xlws.FILTER(Col_Y,(Col_AD=$A87)*(Col_AE="Depart")),"")</f>
        <v/>
      </c>
      <c r="O87" s="28">
        <f t="array" ref="O87">IFERROR(_xlfn._xlws.FILTER(Col_Z,(Col_AD=$A87)*(Col_AE="Depart")),"")</f>
        <v/>
      </c>
      <c r="P87" s="30">
        <f t="array" ref="P87">IFERROR(_xlfn._xlws.FILTER(Col_AB,(Col_AD=$A87)*(Col_AE="Depart")),"")</f>
        <v/>
      </c>
      <c r="Q87" s="29">
        <f t="array" ref="Q87">IFERROR(_xlfn._xlws.FILTER(Col_AC,(Col_AD=$A87)*(Col_AE="Depart")),"")</f>
        <v/>
      </c>
      <c r="R87" s="31">
        <f t="array" ref="R87">IF(LEN(_xlfn.TEXTJOIN(,,IF(ISNUMBER(SEARCH({"Luggage"},INDEX(Col_M&amp;Col_R,MATCH(1,(Col_W=$C87)*(Col_AD=$A87),0)))),"*","")))&gt;0,"Luggage","")</f>
        <v/>
      </c>
    </row>
    <row r="88">
      <c r="A88" s="48" t="n">
        <v>83</v>
      </c>
      <c r="C88" s="49">
        <f t="array" ref="C88">IFERROR(INDEX(Col_W,MATCH(A88,Col_AD,0)),"")</f>
        <v/>
      </c>
      <c r="D88" s="21">
        <f t="array" ref="D88">IF(LEN(IF(ISNUMBER(SEARCH("hear*",INDEX(Col_M&amp;Col_R,MATCH(1,(Col_W=$C88)*(Col_AD=$A88),0)))),"*",""))&gt;0,"Y","")</f>
        <v/>
      </c>
      <c r="E88" s="22">
        <f t="array" ref="E88">IF(LEN(_xlfn.TEXTJOIN(,,IF(ISNUMBER(SEARCH({"VIP","Visual impairment"},INDEX(Col_M&amp;Col_R,MATCH(1,(Col_W=$C88)*(Col_AD=$A88),0)))),"*","")))&gt;0,"Y","")</f>
        <v/>
      </c>
      <c r="F88" s="24">
        <f t="array" ref="F88">IF(LEN(_xlfn.TEXTJOIN(,,IF(ISNUMBER(SEARCH({"Wheelchair user","Scooter"},INDEX(Col_M&amp;Col_R,MATCH(1,(Col_W=$C88)*(Col_AD=$A88),0)))),"*","")))&gt;0,"Y","")</f>
        <v/>
      </c>
      <c r="G88" s="23">
        <f t="array" ref="G88">IF(LEN(_xlfn.TEXTJOIN(,,IF(ISNUMBER(SEARCH({"Use of station buggy (if available)","Use of station wheelchair (if available)"},INDEX(Col_M&amp;Col_R,MATCH(1,(Col_W=$C88)*(Col_AD=$A88),0)))),"*","")))&gt;0,"Y","")</f>
        <v/>
      </c>
      <c r="H88" s="25">
        <f t="array" ref="H88">IF(LEN(_xlfn.TEXTJOIN(,,_xlfn.UNIQUE(IF(ISNUMBER(SEARCH({"Other mobility impairment","Learning difficulties","Other mobility aid user","Elderly","Uses walking stick"},INDEX(Col_M&amp;Col_R,MATCH(1,(Col_W=$C88)*(Col_AD=$A88),0)))),"*",""))))&gt;0,"Y","")</f>
        <v/>
      </c>
      <c r="I88" s="26">
        <f t="array" ref="I88">IF(LEN((_xlfn.TEXTJOIN(,,IF(ISNUMBER(SEARCH({"Wheelchair user","Scooter","Use of ramp"},INDEX(Col_M&amp;Col_R,MATCH(1,(Col_W=$C88)*(Col_AD=$A88),0)))),"*",""))))&gt;0,"Y","")</f>
        <v/>
      </c>
      <c r="J88" s="27">
        <f t="array" ref="J88">IFERROR(_xlfn._xlws.FILTER(Col_X,(Col_AD=$A88)*(Col_AE="Arrive")),"")</f>
        <v/>
      </c>
      <c r="K88" s="28">
        <f t="array" ref="K88">IFERROR(_xlfn._xlws.FILTER(Col_Z,(Col_AD=$A88)*(Col_AE="Arrive")),"")</f>
        <v/>
      </c>
      <c r="L88" s="54">
        <f t="array" ref="L88">IFERROR(_xlfn._xlws.FILTER(Col_AA,(Col_AD=$A88)*(Col_AE="Arrive")),"")</f>
        <v/>
      </c>
      <c r="M88" s="29">
        <f t="array" ref="M88">IFERROR(_xlfn._xlws.FILTER(Col_AC,(Col_AD=$A88)*(Col_AE="Arrive")),"")</f>
        <v/>
      </c>
      <c r="N88" s="27">
        <f t="array" ref="N88">IFERROR(_xlfn._xlws.FILTER(Col_Y,(Col_AD=$A88)*(Col_AE="Depart")),"")</f>
        <v/>
      </c>
      <c r="O88" s="28">
        <f t="array" ref="O88">IFERROR(_xlfn._xlws.FILTER(Col_Z,(Col_AD=$A88)*(Col_AE="Depart")),"")</f>
        <v/>
      </c>
      <c r="P88" s="30">
        <f t="array" ref="P88">IFERROR(_xlfn._xlws.FILTER(Col_AB,(Col_AD=$A88)*(Col_AE="Depart")),"")</f>
        <v/>
      </c>
      <c r="Q88" s="29">
        <f t="array" ref="Q88">IFERROR(_xlfn._xlws.FILTER(Col_AC,(Col_AD=$A88)*(Col_AE="Depart")),"")</f>
        <v/>
      </c>
      <c r="R88" s="31">
        <f t="array" ref="R88">IF(LEN(_xlfn.TEXTJOIN(,,IF(ISNUMBER(SEARCH({"Luggage"},INDEX(Col_M&amp;Col_R,MATCH(1,(Col_W=$C88)*(Col_AD=$A88),0)))),"*","")))&gt;0,"Luggage","")</f>
        <v/>
      </c>
    </row>
    <row r="89">
      <c r="A89" s="48" t="str"/>
      <c r="C89" s="49">
        <f t="array" ref="C89">IFERROR(INDEX(Col_W,MATCH(A89,Col_AD,0)),"")</f>
        <v/>
      </c>
      <c r="D89" s="21">
        <f t="array" ref="D89">IF(LEN(IF(ISNUMBER(SEARCH("hear*",INDEX(Col_M&amp;Col_R,MATCH(1,(Col_W=$C89)*(Col_AD=$A89),0)))),"*",""))&gt;0,"Y","")</f>
        <v/>
      </c>
      <c r="E89" s="22">
        <f t="array" ref="E89">IF(LEN(_xlfn.TEXTJOIN(,,IF(ISNUMBER(SEARCH({"VIP","Visual impairment"},INDEX(Col_M&amp;Col_R,MATCH(1,(Col_W=$C89)*(Col_AD=$A89),0)))),"*","")))&gt;0,"Y","")</f>
        <v/>
      </c>
      <c r="F89" s="24">
        <f t="array" ref="F89">IF(LEN(_xlfn.TEXTJOIN(,,IF(ISNUMBER(SEARCH({"Wheelchair user","Scooter"},INDEX(Col_M&amp;Col_R,MATCH(1,(Col_W=$C89)*(Col_AD=$A89),0)))),"*","")))&gt;0,"Y","")</f>
        <v/>
      </c>
      <c r="G89" s="23">
        <f t="array" ref="G89">IF(LEN(_xlfn.TEXTJOIN(,,IF(ISNUMBER(SEARCH({"Use of station buggy (if available)","Use of station wheelchair (if available)"},INDEX(Col_M&amp;Col_R,MATCH(1,(Col_W=$C89)*(Col_AD=$A89),0)))),"*","")))&gt;0,"Y","")</f>
        <v/>
      </c>
      <c r="H89" s="25">
        <f t="array" ref="H89">IF(LEN(_xlfn.TEXTJOIN(,,_xlfn.UNIQUE(IF(ISNUMBER(SEARCH({"Other mobility impairment","Learning difficulties","Other mobility aid user","Elderly","Uses walking stick"},INDEX(Col_M&amp;Col_R,MATCH(1,(Col_W=$C89)*(Col_AD=$A89),0)))),"*",""))))&gt;0,"Y","")</f>
        <v/>
      </c>
      <c r="I89" s="26">
        <f t="array" ref="I89">IF(LEN((_xlfn.TEXTJOIN(,,IF(ISNUMBER(SEARCH({"Wheelchair user","Scooter","Use of ramp"},INDEX(Col_M&amp;Col_R,MATCH(1,(Col_W=$C89)*(Col_AD=$A89),0)))),"*",""))))&gt;0,"Y","")</f>
        <v/>
      </c>
      <c r="J89" s="27">
        <f t="array" ref="J89">IFERROR(_xlfn._xlws.FILTER(Col_X,(Col_AD=$A89)*(Col_AE="Arrive")),"")</f>
        <v/>
      </c>
      <c r="K89" s="28">
        <f t="array" ref="K89">IFERROR(_xlfn._xlws.FILTER(Col_Z,(Col_AD=$A89)*(Col_AE="Arrive")),"")</f>
        <v/>
      </c>
      <c r="L89" s="54">
        <f t="array" ref="L89">IFERROR(_xlfn._xlws.FILTER(Col_AA,(Col_AD=$A89)*(Col_AE="Arrive")),"")</f>
        <v/>
      </c>
      <c r="M89" s="29">
        <f t="array" ref="M89">IFERROR(_xlfn._xlws.FILTER(Col_AC,(Col_AD=$A89)*(Col_AE="Arrive")),"")</f>
        <v/>
      </c>
      <c r="N89" s="27">
        <f t="array" ref="N89">IFERROR(_xlfn._xlws.FILTER(Col_Y,(Col_AD=$A89)*(Col_AE="Depart")),"")</f>
        <v/>
      </c>
      <c r="O89" s="28">
        <f t="array" ref="O89">IFERROR(_xlfn._xlws.FILTER(Col_Z,(Col_AD=$A89)*(Col_AE="Depart")),"")</f>
        <v/>
      </c>
      <c r="P89" s="30">
        <f t="array" ref="P89">IFERROR(_xlfn._xlws.FILTER(Col_AB,(Col_AD=$A89)*(Col_AE="Depart")),"")</f>
        <v/>
      </c>
      <c r="Q89" s="29">
        <f t="array" ref="Q89">IFERROR(_xlfn._xlws.FILTER(Col_AC,(Col_AD=$A89)*(Col_AE="Depart")),"")</f>
        <v/>
      </c>
      <c r="R89" s="31">
        <f t="array" ref="R89">IF(LEN(_xlfn.TEXTJOIN(,,IF(ISNUMBER(SEARCH({"Luggage"},INDEX(Col_M&amp;Col_R,MATCH(1,(Col_W=$C89)*(Col_AD=$A89),0)))),"*","")))&gt;0,"Luggage","")</f>
        <v/>
      </c>
    </row>
    <row r="90">
      <c r="A90" s="48" t="n"/>
      <c r="C90" s="49">
        <f t="array" ref="C90">IFERROR(INDEX(Col_W,MATCH(A90,Col_AD,0)),"")</f>
        <v/>
      </c>
      <c r="D90" s="21">
        <f t="array" ref="D90">IF(LEN(IF(ISNUMBER(SEARCH("hear*",INDEX(Col_M&amp;Col_R,MATCH(1,(Col_W=$C90)*(Col_AD=$A90),0)))),"*",""))&gt;0,"Y","")</f>
        <v/>
      </c>
      <c r="E90" s="22">
        <f t="array" ref="E90">IF(LEN(_xlfn.TEXTJOIN(,,IF(ISNUMBER(SEARCH({"VIP","Visual impairment"},INDEX(Col_M&amp;Col_R,MATCH(1,(Col_W=$C90)*(Col_AD=$A90),0)))),"*","")))&gt;0,"Y","")</f>
        <v/>
      </c>
      <c r="F90" s="24">
        <f t="array" ref="F90">IF(LEN(_xlfn.TEXTJOIN(,,IF(ISNUMBER(SEARCH({"Wheelchair user","Scooter"},INDEX(Col_M&amp;Col_R,MATCH(1,(Col_W=$C90)*(Col_AD=$A90),0)))),"*","")))&gt;0,"Y","")</f>
        <v/>
      </c>
      <c r="G90" s="23">
        <f t="array" ref="G90">IF(LEN(_xlfn.TEXTJOIN(,,IF(ISNUMBER(SEARCH({"Use of station buggy (if available)","Use of station wheelchair (if available)"},INDEX(Col_M&amp;Col_R,MATCH(1,(Col_W=$C90)*(Col_AD=$A90),0)))),"*","")))&gt;0,"Y","")</f>
        <v/>
      </c>
      <c r="H90" s="25">
        <f t="array" ref="H90">IF(LEN(_xlfn.TEXTJOIN(,,_xlfn.UNIQUE(IF(ISNUMBER(SEARCH({"Other mobility impairment","Learning difficulties","Other mobility aid user","Elderly","Uses walking stick"},INDEX(Col_M&amp;Col_R,MATCH(1,(Col_W=$C90)*(Col_AD=$A90),0)))),"*",""))))&gt;0,"Y","")</f>
        <v/>
      </c>
      <c r="I90" s="26">
        <f t="array" ref="I90">IF(LEN((_xlfn.TEXTJOIN(,,IF(ISNUMBER(SEARCH({"Wheelchair user","Scooter","Use of ramp"},INDEX(Col_M&amp;Col_R,MATCH(1,(Col_W=$C90)*(Col_AD=$A90),0)))),"*",""))))&gt;0,"Y","")</f>
        <v/>
      </c>
      <c r="J90" s="27">
        <f t="array" ref="J90">IFERROR(_xlfn._xlws.FILTER(Col_X,(Col_AD=$A90)*(Col_AE="Arrive")),"")</f>
        <v/>
      </c>
      <c r="K90" s="28">
        <f t="array" ref="K90">IFERROR(_xlfn._xlws.FILTER(Col_Z,(Col_AD=$A90)*(Col_AE="Arrive")),"")</f>
        <v/>
      </c>
      <c r="L90" s="54">
        <f t="array" ref="L90">IFERROR(_xlfn._xlws.FILTER(Col_AA,(Col_AD=$A90)*(Col_AE="Arrive")),"")</f>
        <v/>
      </c>
      <c r="M90" s="29">
        <f t="array" ref="M90">IFERROR(_xlfn._xlws.FILTER(Col_AC,(Col_AD=$A90)*(Col_AE="Arrive")),"")</f>
        <v/>
      </c>
      <c r="N90" s="27">
        <f t="array" ref="N90">IFERROR(_xlfn._xlws.FILTER(Col_Y,(Col_AD=$A90)*(Col_AE="Depart")),"")</f>
        <v/>
      </c>
      <c r="O90" s="28">
        <f t="array" ref="O90">IFERROR(_xlfn._xlws.FILTER(Col_Z,(Col_AD=$A90)*(Col_AE="Depart")),"")</f>
        <v/>
      </c>
      <c r="P90" s="30">
        <f t="array" ref="P90">IFERROR(_xlfn._xlws.FILTER(Col_AB,(Col_AD=$A90)*(Col_AE="Depart")),"")</f>
        <v/>
      </c>
      <c r="Q90" s="29">
        <f t="array" ref="Q90">IFERROR(_xlfn._xlws.FILTER(Col_AC,(Col_AD=$A90)*(Col_AE="Depart")),"")</f>
        <v/>
      </c>
      <c r="R90" s="31">
        <f t="array" ref="R90">IF(LEN(_xlfn.TEXTJOIN(,,IF(ISNUMBER(SEARCH({"Luggage"},INDEX(Col_M&amp;Col_R,MATCH(1,(Col_W=$C90)*(Col_AD=$A90),0)))),"*","")))&gt;0,"Luggage","")</f>
        <v/>
      </c>
    </row>
    <row r="91">
      <c r="A91" s="48" t="n"/>
      <c r="C91" s="49">
        <f t="array" ref="C91">IFERROR(INDEX(Col_W,MATCH(A91,Col_AD,0)),"")</f>
        <v/>
      </c>
      <c r="D91" s="21">
        <f t="array" ref="D91">IF(LEN(IF(ISNUMBER(SEARCH("hear*",INDEX(Col_M&amp;Col_R,MATCH(1,(Col_W=$C91)*(Col_AD=$A91),0)))),"*",""))&gt;0,"Y","")</f>
        <v/>
      </c>
      <c r="E91" s="22">
        <f t="array" ref="E91">IF(LEN(_xlfn.TEXTJOIN(,,IF(ISNUMBER(SEARCH({"VIP","Visual impairment"},INDEX(Col_M&amp;Col_R,MATCH(1,(Col_W=$C91)*(Col_AD=$A91),0)))),"*","")))&gt;0,"Y","")</f>
        <v/>
      </c>
      <c r="F91" s="24">
        <f t="array" ref="F91">IF(LEN(_xlfn.TEXTJOIN(,,IF(ISNUMBER(SEARCH({"Wheelchair user","Scooter"},INDEX(Col_M&amp;Col_R,MATCH(1,(Col_W=$C91)*(Col_AD=$A91),0)))),"*","")))&gt;0,"Y","")</f>
        <v/>
      </c>
      <c r="G91" s="23">
        <f t="array" ref="G91">IF(LEN(_xlfn.TEXTJOIN(,,IF(ISNUMBER(SEARCH({"Use of station buggy (if available)","Use of station wheelchair (if available)"},INDEX(Col_M&amp;Col_R,MATCH(1,(Col_W=$C91)*(Col_AD=$A91),0)))),"*","")))&gt;0,"Y","")</f>
        <v/>
      </c>
      <c r="H91" s="25">
        <f t="array" ref="H91">IF(LEN(_xlfn.TEXTJOIN(,,_xlfn.UNIQUE(IF(ISNUMBER(SEARCH({"Other mobility impairment","Learning difficulties","Other mobility aid user","Elderly","Uses walking stick"},INDEX(Col_M&amp;Col_R,MATCH(1,(Col_W=$C91)*(Col_AD=$A91),0)))),"*",""))))&gt;0,"Y","")</f>
        <v/>
      </c>
      <c r="I91" s="26">
        <f t="array" ref="I91">IF(LEN((_xlfn.TEXTJOIN(,,IF(ISNUMBER(SEARCH({"Wheelchair user","Scooter","Use of ramp"},INDEX(Col_M&amp;Col_R,MATCH(1,(Col_W=$C91)*(Col_AD=$A91),0)))),"*",""))))&gt;0,"Y","")</f>
        <v/>
      </c>
      <c r="J91" s="27">
        <f t="array" ref="J91">IFERROR(_xlfn._xlws.FILTER(Col_X,(Col_AD=$A91)*(Col_AE="Arrive")),"")</f>
        <v/>
      </c>
      <c r="K91" s="28">
        <f t="array" ref="K91">IFERROR(_xlfn._xlws.FILTER(Col_Z,(Col_AD=$A91)*(Col_AE="Arrive")),"")</f>
        <v/>
      </c>
      <c r="L91" s="54">
        <f t="array" ref="L91">IFERROR(_xlfn._xlws.FILTER(Col_AA,(Col_AD=$A91)*(Col_AE="Arrive")),"")</f>
        <v/>
      </c>
      <c r="M91" s="29">
        <f t="array" ref="M91">IFERROR(_xlfn._xlws.FILTER(Col_AC,(Col_AD=$A91)*(Col_AE="Arrive")),"")</f>
        <v/>
      </c>
      <c r="N91" s="27">
        <f t="array" ref="N91">IFERROR(_xlfn._xlws.FILTER(Col_Y,(Col_AD=$A91)*(Col_AE="Depart")),"")</f>
        <v/>
      </c>
      <c r="O91" s="28">
        <f t="array" ref="O91">IFERROR(_xlfn._xlws.FILTER(Col_Z,(Col_AD=$A91)*(Col_AE="Depart")),"")</f>
        <v/>
      </c>
      <c r="P91" s="30">
        <f t="array" ref="P91">IFERROR(_xlfn._xlws.FILTER(Col_AB,(Col_AD=$A91)*(Col_AE="Depart")),"")</f>
        <v/>
      </c>
      <c r="Q91" s="29">
        <f t="array" ref="Q91">IFERROR(_xlfn._xlws.FILTER(Col_AC,(Col_AD=$A91)*(Col_AE="Depart")),"")</f>
        <v/>
      </c>
      <c r="R91" s="31">
        <f t="array" ref="R91">IF(LEN(_xlfn.TEXTJOIN(,,IF(ISNUMBER(SEARCH({"Luggage"},INDEX(Col_M&amp;Col_R,MATCH(1,(Col_W=$C91)*(Col_AD=$A91),0)))),"*","")))&gt;0,"Luggage","")</f>
        <v/>
      </c>
    </row>
    <row r="92">
      <c r="A92" s="48" t="n"/>
      <c r="C92" s="49">
        <f t="array" ref="C92">IFERROR(INDEX(Col_W,MATCH(A92,Col_AD,0)),"")</f>
        <v/>
      </c>
      <c r="D92" s="21">
        <f t="array" ref="D92">IF(LEN(IF(ISNUMBER(SEARCH("hear*",INDEX(Col_M&amp;Col_R,MATCH(1,(Col_W=$C92)*(Col_AD=$A92),0)))),"*",""))&gt;0,"Y","")</f>
        <v/>
      </c>
      <c r="E92" s="22">
        <f t="array" ref="E92">IF(LEN(_xlfn.TEXTJOIN(,,IF(ISNUMBER(SEARCH({"VIP","Visual impairment"},INDEX(Col_M&amp;Col_R,MATCH(1,(Col_W=$C92)*(Col_AD=$A92),0)))),"*","")))&gt;0,"Y","")</f>
        <v/>
      </c>
      <c r="F92" s="24">
        <f t="array" ref="F92">IF(LEN(_xlfn.TEXTJOIN(,,IF(ISNUMBER(SEARCH({"Wheelchair user","Scooter"},INDEX(Col_M&amp;Col_R,MATCH(1,(Col_W=$C92)*(Col_AD=$A92),0)))),"*","")))&gt;0,"Y","")</f>
        <v/>
      </c>
      <c r="G92" s="23">
        <f t="array" ref="G92">IF(LEN(_xlfn.TEXTJOIN(,,IF(ISNUMBER(SEARCH({"Use of station buggy (if available)","Use of station wheelchair (if available)"},INDEX(Col_M&amp;Col_R,MATCH(1,(Col_W=$C92)*(Col_AD=$A92),0)))),"*","")))&gt;0,"Y","")</f>
        <v/>
      </c>
      <c r="H92" s="25">
        <f t="array" ref="H92">IF(LEN(_xlfn.TEXTJOIN(,,_xlfn.UNIQUE(IF(ISNUMBER(SEARCH({"Other mobility impairment","Learning difficulties","Other mobility aid user","Elderly","Uses walking stick"},INDEX(Col_M&amp;Col_R,MATCH(1,(Col_W=$C92)*(Col_AD=$A92),0)))),"*",""))))&gt;0,"Y","")</f>
        <v/>
      </c>
      <c r="I92" s="26">
        <f t="array" ref="I92">IF(LEN((_xlfn.TEXTJOIN(,,IF(ISNUMBER(SEARCH({"Wheelchair user","Scooter","Use of ramp"},INDEX(Col_M&amp;Col_R,MATCH(1,(Col_W=$C92)*(Col_AD=$A92),0)))),"*",""))))&gt;0,"Y","")</f>
        <v/>
      </c>
      <c r="J92" s="27">
        <f t="array" ref="J92">IFERROR(_xlfn._xlws.FILTER(Col_X,(Col_AD=$A92)*(Col_AE="Arrive")),"")</f>
        <v/>
      </c>
      <c r="K92" s="28">
        <f t="array" ref="K92">IFERROR(_xlfn._xlws.FILTER(Col_Z,(Col_AD=$A92)*(Col_AE="Arrive")),"")</f>
        <v/>
      </c>
      <c r="L92" s="54">
        <f t="array" ref="L92">IFERROR(_xlfn._xlws.FILTER(Col_AA,(Col_AD=$A92)*(Col_AE="Arrive")),"")</f>
        <v/>
      </c>
      <c r="M92" s="29">
        <f t="array" ref="M92">IFERROR(_xlfn._xlws.FILTER(Col_AC,(Col_AD=$A92)*(Col_AE="Arrive")),"")</f>
        <v/>
      </c>
      <c r="N92" s="27">
        <f t="array" ref="N92">IFERROR(_xlfn._xlws.FILTER(Col_Y,(Col_AD=$A92)*(Col_AE="Depart")),"")</f>
        <v/>
      </c>
      <c r="O92" s="28">
        <f t="array" ref="O92">IFERROR(_xlfn._xlws.FILTER(Col_Z,(Col_AD=$A92)*(Col_AE="Depart")),"")</f>
        <v/>
      </c>
      <c r="P92" s="30">
        <f t="array" ref="P92">IFERROR(_xlfn._xlws.FILTER(Col_AB,(Col_AD=$A92)*(Col_AE="Depart")),"")</f>
        <v/>
      </c>
      <c r="Q92" s="29">
        <f t="array" ref="Q92">IFERROR(_xlfn._xlws.FILTER(Col_AC,(Col_AD=$A92)*(Col_AE="Depart")),"")</f>
        <v/>
      </c>
      <c r="R92" s="31">
        <f t="array" ref="R92">IF(LEN(_xlfn.TEXTJOIN(,,IF(ISNUMBER(SEARCH({"Luggage"},INDEX(Col_M&amp;Col_R,MATCH(1,(Col_W=$C92)*(Col_AD=$A92),0)))),"*","")))&gt;0,"Luggage","")</f>
        <v/>
      </c>
    </row>
    <row r="93">
      <c r="A93" s="48" t="n"/>
      <c r="C93" s="49">
        <f t="array" ref="C93">IFERROR(INDEX(Col_W,MATCH(A93,Col_AD,0)),"")</f>
        <v/>
      </c>
      <c r="D93" s="21">
        <f t="array" ref="D93">IF(LEN(IF(ISNUMBER(SEARCH("hear*",INDEX(Col_M&amp;Col_R,MATCH(1,(Col_W=$C93)*(Col_AD=$A93),0)))),"*",""))&gt;0,"Y","")</f>
        <v/>
      </c>
      <c r="E93" s="22">
        <f t="array" ref="E93">IF(LEN(_xlfn.TEXTJOIN(,,IF(ISNUMBER(SEARCH({"VIP","Visual impairment"},INDEX(Col_M&amp;Col_R,MATCH(1,(Col_W=$C93)*(Col_AD=$A93),0)))),"*","")))&gt;0,"Y","")</f>
        <v/>
      </c>
      <c r="F93" s="24">
        <f t="array" ref="F93">IF(LEN(_xlfn.TEXTJOIN(,,IF(ISNUMBER(SEARCH({"Wheelchair user","Scooter"},INDEX(Col_M&amp;Col_R,MATCH(1,(Col_W=$C93)*(Col_AD=$A93),0)))),"*","")))&gt;0,"Y","")</f>
        <v/>
      </c>
      <c r="G93" s="23">
        <f t="array" ref="G93">IF(LEN(_xlfn.TEXTJOIN(,,IF(ISNUMBER(SEARCH({"Use of station buggy (if available)","Use of station wheelchair (if available)"},INDEX(Col_M&amp;Col_R,MATCH(1,(Col_W=$C93)*(Col_AD=$A93),0)))),"*","")))&gt;0,"Y","")</f>
        <v/>
      </c>
      <c r="H93" s="25">
        <f t="array" ref="H93">IF(LEN(_xlfn.TEXTJOIN(,,_xlfn.UNIQUE(IF(ISNUMBER(SEARCH({"Other mobility impairment","Learning difficulties","Other mobility aid user","Elderly","Uses walking stick"},INDEX(Col_M&amp;Col_R,MATCH(1,(Col_W=$C93)*(Col_AD=$A93),0)))),"*",""))))&gt;0,"Y","")</f>
        <v/>
      </c>
      <c r="I93" s="26">
        <f t="array" ref="I93">IF(LEN((_xlfn.TEXTJOIN(,,IF(ISNUMBER(SEARCH({"Wheelchair user","Scooter","Use of ramp"},INDEX(Col_M&amp;Col_R,MATCH(1,(Col_W=$C93)*(Col_AD=$A93),0)))),"*",""))))&gt;0,"Y","")</f>
        <v/>
      </c>
      <c r="J93" s="27">
        <f t="array" ref="J93">IFERROR(_xlfn._xlws.FILTER(Col_X,(Col_AD=$A93)*(Col_AE="Arrive")),"")</f>
        <v/>
      </c>
      <c r="K93" s="28">
        <f t="array" ref="K93">IFERROR(_xlfn._xlws.FILTER(Col_Z,(Col_AD=$A93)*(Col_AE="Arrive")),"")</f>
        <v/>
      </c>
      <c r="L93" s="54">
        <f t="array" ref="L93">IFERROR(_xlfn._xlws.FILTER(Col_AA,(Col_AD=$A93)*(Col_AE="Arrive")),"")</f>
        <v/>
      </c>
      <c r="M93" s="29">
        <f t="array" ref="M93">IFERROR(_xlfn._xlws.FILTER(Col_AC,(Col_AD=$A93)*(Col_AE="Arrive")),"")</f>
        <v/>
      </c>
      <c r="N93" s="27">
        <f t="array" ref="N93">IFERROR(_xlfn._xlws.FILTER(Col_Y,(Col_AD=$A93)*(Col_AE="Depart")),"")</f>
        <v/>
      </c>
      <c r="O93" s="28">
        <f t="array" ref="O93">IFERROR(_xlfn._xlws.FILTER(Col_Z,(Col_AD=$A93)*(Col_AE="Depart")),"")</f>
        <v/>
      </c>
      <c r="P93" s="30">
        <f t="array" ref="P93">IFERROR(_xlfn._xlws.FILTER(Col_AB,(Col_AD=$A93)*(Col_AE="Depart")),"")</f>
        <v/>
      </c>
      <c r="Q93" s="29">
        <f t="array" ref="Q93">IFERROR(_xlfn._xlws.FILTER(Col_AC,(Col_AD=$A93)*(Col_AE="Depart")),"")</f>
        <v/>
      </c>
      <c r="R93" s="31">
        <f t="array" ref="R93">IF(LEN(_xlfn.TEXTJOIN(,,IF(ISNUMBER(SEARCH({"Luggage"},INDEX(Col_M&amp;Col_R,MATCH(1,(Col_W=$C93)*(Col_AD=$A93),0)))),"*","")))&gt;0,"Luggage","")</f>
        <v/>
      </c>
    </row>
    <row r="94">
      <c r="A94" s="48" t="n"/>
      <c r="C94" s="49">
        <f t="array" ref="C94">IFERROR(INDEX(Col_W,MATCH(A94,Col_AD,0)),"")</f>
        <v/>
      </c>
      <c r="D94" s="21">
        <f t="array" ref="D94">IF(LEN(IF(ISNUMBER(SEARCH("hear*",INDEX(Col_M&amp;Col_R,MATCH(1,(Col_W=$C94)*(Col_AD=$A94),0)))),"*",""))&gt;0,"Y","")</f>
        <v/>
      </c>
      <c r="E94" s="22">
        <f t="array" ref="E94">IF(LEN(_xlfn.TEXTJOIN(,,IF(ISNUMBER(SEARCH({"VIP","Visual impairment"},INDEX(Col_M&amp;Col_R,MATCH(1,(Col_W=$C94)*(Col_AD=$A94),0)))),"*","")))&gt;0,"Y","")</f>
        <v/>
      </c>
      <c r="F94" s="24">
        <f t="array" ref="F94">IF(LEN(_xlfn.TEXTJOIN(,,IF(ISNUMBER(SEARCH({"Wheelchair user","Scooter"},INDEX(Col_M&amp;Col_R,MATCH(1,(Col_W=$C94)*(Col_AD=$A94),0)))),"*","")))&gt;0,"Y","")</f>
        <v/>
      </c>
      <c r="G94" s="23">
        <f t="array" ref="G94">IF(LEN(_xlfn.TEXTJOIN(,,IF(ISNUMBER(SEARCH({"Use of station buggy (if available)","Use of station wheelchair (if available)"},INDEX(Col_M&amp;Col_R,MATCH(1,(Col_W=$C94)*(Col_AD=$A94),0)))),"*","")))&gt;0,"Y","")</f>
        <v/>
      </c>
      <c r="H94" s="25">
        <f t="array" ref="H94">IF(LEN(_xlfn.TEXTJOIN(,,_xlfn.UNIQUE(IF(ISNUMBER(SEARCH({"Other mobility impairment","Learning difficulties","Other mobility aid user","Elderly","Uses walking stick"},INDEX(Col_M&amp;Col_R,MATCH(1,(Col_W=$C94)*(Col_AD=$A94),0)))),"*",""))))&gt;0,"Y","")</f>
        <v/>
      </c>
      <c r="I94" s="26">
        <f t="array" ref="I94">IF(LEN((_xlfn.TEXTJOIN(,,IF(ISNUMBER(SEARCH({"Wheelchair user","Scooter","Use of ramp"},INDEX(Col_M&amp;Col_R,MATCH(1,(Col_W=$C94)*(Col_AD=$A94),0)))),"*",""))))&gt;0,"Y","")</f>
        <v/>
      </c>
      <c r="J94" s="27">
        <f t="array" ref="J94">IFERROR(_xlfn._xlws.FILTER(Col_X,(Col_AD=$A94)*(Col_AE="Arrive")),"")</f>
        <v/>
      </c>
      <c r="K94" s="28">
        <f t="array" ref="K94">IFERROR(_xlfn._xlws.FILTER(Col_Z,(Col_AD=$A94)*(Col_AE="Arrive")),"")</f>
        <v/>
      </c>
      <c r="L94" s="54">
        <f t="array" ref="L94">IFERROR(_xlfn._xlws.FILTER(Col_AA,(Col_AD=$A94)*(Col_AE="Arrive")),"")</f>
        <v/>
      </c>
      <c r="M94" s="29">
        <f t="array" ref="M94">IFERROR(_xlfn._xlws.FILTER(Col_AC,(Col_AD=$A94)*(Col_AE="Arrive")),"")</f>
        <v/>
      </c>
      <c r="N94" s="27">
        <f t="array" ref="N94">IFERROR(_xlfn._xlws.FILTER(Col_Y,(Col_AD=$A94)*(Col_AE="Depart")),"")</f>
        <v/>
      </c>
      <c r="O94" s="28">
        <f t="array" ref="O94">IFERROR(_xlfn._xlws.FILTER(Col_Z,(Col_AD=$A94)*(Col_AE="Depart")),"")</f>
        <v/>
      </c>
      <c r="P94" s="30">
        <f t="array" ref="P94">IFERROR(_xlfn._xlws.FILTER(Col_AB,(Col_AD=$A94)*(Col_AE="Depart")),"")</f>
        <v/>
      </c>
      <c r="Q94" s="29">
        <f t="array" ref="Q94">IFERROR(_xlfn._xlws.FILTER(Col_AC,(Col_AD=$A94)*(Col_AE="Depart")),"")</f>
        <v/>
      </c>
      <c r="R94" s="31">
        <f t="array" ref="R94">IF(LEN(_xlfn.TEXTJOIN(,,IF(ISNUMBER(SEARCH({"Luggage"},INDEX(Col_M&amp;Col_R,MATCH(1,(Col_W=$C94)*(Col_AD=$A94),0)))),"*","")))&gt;0,"Luggage","")</f>
        <v/>
      </c>
    </row>
    <row r="95">
      <c r="A95" s="48" t="n"/>
      <c r="C95" s="49">
        <f t="array" ref="C95">IFERROR(INDEX(Col_W,MATCH(A95,Col_AD,0)),"")</f>
        <v/>
      </c>
      <c r="D95" s="21">
        <f t="array" ref="D95">IF(LEN(IF(ISNUMBER(SEARCH("hear*",INDEX(Col_M&amp;Col_R,MATCH(1,(Col_W=$C95)*(Col_AD=$A95),0)))),"*",""))&gt;0,"Y","")</f>
        <v/>
      </c>
      <c r="E95" s="22">
        <f t="array" ref="E95">IF(LEN(_xlfn.TEXTJOIN(,,IF(ISNUMBER(SEARCH({"VIP","Visual impairment"},INDEX(Col_M&amp;Col_R,MATCH(1,(Col_W=$C95)*(Col_AD=$A95),0)))),"*","")))&gt;0,"Y","")</f>
        <v/>
      </c>
      <c r="F95" s="24">
        <f t="array" ref="F95">IF(LEN(_xlfn.TEXTJOIN(,,IF(ISNUMBER(SEARCH({"Wheelchair user","Scooter"},INDEX(Col_M&amp;Col_R,MATCH(1,(Col_W=$C95)*(Col_AD=$A95),0)))),"*","")))&gt;0,"Y","")</f>
        <v/>
      </c>
      <c r="G95" s="23">
        <f t="array" ref="G95">IF(LEN(_xlfn.TEXTJOIN(,,IF(ISNUMBER(SEARCH({"Use of station buggy (if available)","Use of station wheelchair (if available)"},INDEX(Col_M&amp;Col_R,MATCH(1,(Col_W=$C95)*(Col_AD=$A95),0)))),"*","")))&gt;0,"Y","")</f>
        <v/>
      </c>
      <c r="H95" s="25">
        <f t="array" ref="H95">IF(LEN(_xlfn.TEXTJOIN(,,_xlfn.UNIQUE(IF(ISNUMBER(SEARCH({"Other mobility impairment","Learning difficulties","Other mobility aid user","Elderly","Uses walking stick"},INDEX(Col_M&amp;Col_R,MATCH(1,(Col_W=$C95)*(Col_AD=$A95),0)))),"*",""))))&gt;0,"Y","")</f>
        <v/>
      </c>
      <c r="I95" s="26">
        <f t="array" ref="I95">IF(LEN((_xlfn.TEXTJOIN(,,IF(ISNUMBER(SEARCH({"Wheelchair user","Scooter","Use of ramp"},INDEX(Col_M&amp;Col_R,MATCH(1,(Col_W=$C95)*(Col_AD=$A95),0)))),"*",""))))&gt;0,"Y","")</f>
        <v/>
      </c>
      <c r="J95" s="27">
        <f t="array" ref="J95">IFERROR(_xlfn._xlws.FILTER(Col_X,(Col_AD=$A95)*(Col_AE="Arrive")),"")</f>
        <v/>
      </c>
      <c r="K95" s="28">
        <f t="array" ref="K95">IFERROR(_xlfn._xlws.FILTER(Col_Z,(Col_AD=$A95)*(Col_AE="Arrive")),"")</f>
        <v/>
      </c>
      <c r="L95" s="54">
        <f t="array" ref="L95">IFERROR(_xlfn._xlws.FILTER(Col_AA,(Col_AD=$A95)*(Col_AE="Arrive")),"")</f>
        <v/>
      </c>
      <c r="M95" s="29">
        <f t="array" ref="M95">IFERROR(_xlfn._xlws.FILTER(Col_AC,(Col_AD=$A95)*(Col_AE="Arrive")),"")</f>
        <v/>
      </c>
      <c r="N95" s="27">
        <f t="array" ref="N95">IFERROR(_xlfn._xlws.FILTER(Col_Y,(Col_AD=$A95)*(Col_AE="Depart")),"")</f>
        <v/>
      </c>
      <c r="O95" s="28">
        <f t="array" ref="O95">IFERROR(_xlfn._xlws.FILTER(Col_Z,(Col_AD=$A95)*(Col_AE="Depart")),"")</f>
        <v/>
      </c>
      <c r="P95" s="30">
        <f t="array" ref="P95">IFERROR(_xlfn._xlws.FILTER(Col_AB,(Col_AD=$A95)*(Col_AE="Depart")),"")</f>
        <v/>
      </c>
      <c r="Q95" s="29">
        <f t="array" ref="Q95">IFERROR(_xlfn._xlws.FILTER(Col_AC,(Col_AD=$A95)*(Col_AE="Depart")),"")</f>
        <v/>
      </c>
      <c r="R95" s="31">
        <f t="array" ref="R95">IF(LEN(_xlfn.TEXTJOIN(,,IF(ISNUMBER(SEARCH({"Luggage"},INDEX(Col_M&amp;Col_R,MATCH(1,(Col_W=$C95)*(Col_AD=$A95),0)))),"*","")))&gt;0,"Luggage","")</f>
        <v/>
      </c>
    </row>
    <row r="96">
      <c r="A96" s="48" t="n"/>
      <c r="C96" s="49">
        <f t="array" ref="C96">IFERROR(INDEX(Col_W,MATCH(A96,Col_AD,0)),"")</f>
        <v/>
      </c>
      <c r="D96" s="21">
        <f t="array" ref="D96">IF(LEN(IF(ISNUMBER(SEARCH("hear*",INDEX(Col_M&amp;Col_R,MATCH(1,(Col_W=$C96)*(Col_AD=$A96),0)))),"*",""))&gt;0,"Y","")</f>
        <v/>
      </c>
      <c r="E96" s="22">
        <f t="array" ref="E96">IF(LEN(_xlfn.TEXTJOIN(,,IF(ISNUMBER(SEARCH({"VIP","Visual impairment"},INDEX(Col_M&amp;Col_R,MATCH(1,(Col_W=$C96)*(Col_AD=$A96),0)))),"*","")))&gt;0,"Y","")</f>
        <v/>
      </c>
      <c r="F96" s="24">
        <f t="array" ref="F96">IF(LEN(_xlfn.TEXTJOIN(,,IF(ISNUMBER(SEARCH({"Wheelchair user","Scooter"},INDEX(Col_M&amp;Col_R,MATCH(1,(Col_W=$C96)*(Col_AD=$A96),0)))),"*","")))&gt;0,"Y","")</f>
        <v/>
      </c>
      <c r="G96" s="23">
        <f t="array" ref="G96">IF(LEN(_xlfn.TEXTJOIN(,,IF(ISNUMBER(SEARCH({"Use of station buggy (if available)","Use of station wheelchair (if available)"},INDEX(Col_M&amp;Col_R,MATCH(1,(Col_W=$C96)*(Col_AD=$A96),0)))),"*","")))&gt;0,"Y","")</f>
        <v/>
      </c>
      <c r="H96" s="25">
        <f t="array" ref="H96">IF(LEN(_xlfn.TEXTJOIN(,,_xlfn.UNIQUE(IF(ISNUMBER(SEARCH({"Other mobility impairment","Learning difficulties","Other mobility aid user","Elderly","Uses walking stick"},INDEX(Col_M&amp;Col_R,MATCH(1,(Col_W=$C96)*(Col_AD=$A96),0)))),"*",""))))&gt;0,"Y","")</f>
        <v/>
      </c>
      <c r="I96" s="26">
        <f t="array" ref="I96">IF(LEN((_xlfn.TEXTJOIN(,,IF(ISNUMBER(SEARCH({"Wheelchair user","Scooter","Use of ramp"},INDEX(Col_M&amp;Col_R,MATCH(1,(Col_W=$C96)*(Col_AD=$A96),0)))),"*",""))))&gt;0,"Y","")</f>
        <v/>
      </c>
      <c r="J96" s="27">
        <f t="array" ref="J96">IFERROR(_xlfn._xlws.FILTER(Col_X,(Col_AD=$A96)*(Col_AE="Arrive")),"")</f>
        <v/>
      </c>
      <c r="K96" s="28">
        <f t="array" ref="K96">IFERROR(_xlfn._xlws.FILTER(Col_Z,(Col_AD=$A96)*(Col_AE="Arrive")),"")</f>
        <v/>
      </c>
      <c r="L96" s="54">
        <f t="array" ref="L96">IFERROR(_xlfn._xlws.FILTER(Col_AA,(Col_AD=$A96)*(Col_AE="Arrive")),"")</f>
        <v/>
      </c>
      <c r="M96" s="29">
        <f t="array" ref="M96">IFERROR(_xlfn._xlws.FILTER(Col_AC,(Col_AD=$A96)*(Col_AE="Arrive")),"")</f>
        <v/>
      </c>
      <c r="N96" s="27">
        <f t="array" ref="N96">IFERROR(_xlfn._xlws.FILTER(Col_Y,(Col_AD=$A96)*(Col_AE="Depart")),"")</f>
        <v/>
      </c>
      <c r="O96" s="28">
        <f t="array" ref="O96">IFERROR(_xlfn._xlws.FILTER(Col_Z,(Col_AD=$A96)*(Col_AE="Depart")),"")</f>
        <v/>
      </c>
      <c r="P96" s="30">
        <f t="array" ref="P96">IFERROR(_xlfn._xlws.FILTER(Col_AB,(Col_AD=$A96)*(Col_AE="Depart")),"")</f>
        <v/>
      </c>
      <c r="Q96" s="29">
        <f t="array" ref="Q96">IFERROR(_xlfn._xlws.FILTER(Col_AC,(Col_AD=$A96)*(Col_AE="Depart")),"")</f>
        <v/>
      </c>
      <c r="R96" s="31">
        <f t="array" ref="R96">IF(LEN(_xlfn.TEXTJOIN(,,IF(ISNUMBER(SEARCH({"Luggage"},INDEX(Col_M&amp;Col_R,MATCH(1,(Col_W=$C96)*(Col_AD=$A96),0)))),"*","")))&gt;0,"Luggage","")</f>
        <v/>
      </c>
    </row>
    <row r="97">
      <c r="A97" s="48" t="n"/>
      <c r="C97" s="49">
        <f t="array" ref="C97">IFERROR(INDEX(Col_W,MATCH(A97,Col_AD,0)),"")</f>
        <v/>
      </c>
      <c r="D97" s="21">
        <f t="array" ref="D97">IF(LEN(IF(ISNUMBER(SEARCH("hear*",INDEX(Col_M&amp;Col_R,MATCH(1,(Col_W=$C97)*(Col_AD=$A97),0)))),"*",""))&gt;0,"Y","")</f>
        <v/>
      </c>
      <c r="E97" s="22">
        <f t="array" ref="E97">IF(LEN(_xlfn.TEXTJOIN(,,IF(ISNUMBER(SEARCH({"VIP","Visual impairment"},INDEX(Col_M&amp;Col_R,MATCH(1,(Col_W=$C97)*(Col_AD=$A97),0)))),"*","")))&gt;0,"Y","")</f>
        <v/>
      </c>
      <c r="F97" s="24">
        <f t="array" ref="F97">IF(LEN(_xlfn.TEXTJOIN(,,IF(ISNUMBER(SEARCH({"Wheelchair user","Scooter"},INDEX(Col_M&amp;Col_R,MATCH(1,(Col_W=$C97)*(Col_AD=$A97),0)))),"*","")))&gt;0,"Y","")</f>
        <v/>
      </c>
      <c r="G97" s="23">
        <f t="array" ref="G97">IF(LEN(_xlfn.TEXTJOIN(,,IF(ISNUMBER(SEARCH({"Use of station buggy (if available)","Use of station wheelchair (if available)"},INDEX(Col_M&amp;Col_R,MATCH(1,(Col_W=$C97)*(Col_AD=$A97),0)))),"*","")))&gt;0,"Y","")</f>
        <v/>
      </c>
      <c r="H97" s="25">
        <f t="array" ref="H97">IF(LEN(_xlfn.TEXTJOIN(,,_xlfn.UNIQUE(IF(ISNUMBER(SEARCH({"Other mobility impairment","Learning difficulties","Other mobility aid user","Elderly","Uses walking stick"},INDEX(Col_M&amp;Col_R,MATCH(1,(Col_W=$C97)*(Col_AD=$A97),0)))),"*",""))))&gt;0,"Y","")</f>
        <v/>
      </c>
      <c r="I97" s="26">
        <f t="array" ref="I97">IF(LEN((_xlfn.TEXTJOIN(,,IF(ISNUMBER(SEARCH({"Wheelchair user","Scooter","Use of ramp"},INDEX(Col_M&amp;Col_R,MATCH(1,(Col_W=$C97)*(Col_AD=$A97),0)))),"*",""))))&gt;0,"Y","")</f>
        <v/>
      </c>
      <c r="J97" s="27">
        <f t="array" ref="J97">IFERROR(_xlfn._xlws.FILTER(Col_X,(Col_AD=$A97)*(Col_AE="Arrive")),"")</f>
        <v/>
      </c>
      <c r="K97" s="28">
        <f t="array" ref="K97">IFERROR(_xlfn._xlws.FILTER(Col_Z,(Col_AD=$A97)*(Col_AE="Arrive")),"")</f>
        <v/>
      </c>
      <c r="L97" s="54">
        <f t="array" ref="L97">IFERROR(_xlfn._xlws.FILTER(Col_AA,(Col_AD=$A97)*(Col_AE="Arrive")),"")</f>
        <v/>
      </c>
      <c r="M97" s="29">
        <f t="array" ref="M97">IFERROR(_xlfn._xlws.FILTER(Col_AC,(Col_AD=$A97)*(Col_AE="Arrive")),"")</f>
        <v/>
      </c>
      <c r="N97" s="27">
        <f t="array" ref="N97">IFERROR(_xlfn._xlws.FILTER(Col_Y,(Col_AD=$A97)*(Col_AE="Depart")),"")</f>
        <v/>
      </c>
      <c r="O97" s="28">
        <f t="array" ref="O97">IFERROR(_xlfn._xlws.FILTER(Col_Z,(Col_AD=$A97)*(Col_AE="Depart")),"")</f>
        <v/>
      </c>
      <c r="P97" s="30">
        <f t="array" ref="P97">IFERROR(_xlfn._xlws.FILTER(Col_AB,(Col_AD=$A97)*(Col_AE="Depart")),"")</f>
        <v/>
      </c>
      <c r="Q97" s="29">
        <f t="array" ref="Q97">IFERROR(_xlfn._xlws.FILTER(Col_AC,(Col_AD=$A97)*(Col_AE="Depart")),"")</f>
        <v/>
      </c>
      <c r="R97" s="31">
        <f t="array" ref="R97">IF(LEN(_xlfn.TEXTJOIN(,,IF(ISNUMBER(SEARCH({"Luggage"},INDEX(Col_M&amp;Col_R,MATCH(1,(Col_W=$C97)*(Col_AD=$A97),0)))),"*","")))&gt;0,"Luggage","")</f>
        <v/>
      </c>
    </row>
    <row r="98">
      <c r="A98" s="48" t="n"/>
      <c r="C98" s="49">
        <f t="array" ref="C98">IFERROR(INDEX(Col_W,MATCH(A98,Col_AD,0)),"")</f>
        <v/>
      </c>
      <c r="D98" s="21">
        <f t="array" ref="D98">IF(LEN(IF(ISNUMBER(SEARCH("hear*",INDEX(Col_M&amp;Col_R,MATCH(1,(Col_W=$C98)*(Col_AD=$A98),0)))),"*",""))&gt;0,"Y","")</f>
        <v/>
      </c>
      <c r="E98" s="22">
        <f t="array" ref="E98">IF(LEN(_xlfn.TEXTJOIN(,,IF(ISNUMBER(SEARCH({"VIP","Visual impairment"},INDEX(Col_M&amp;Col_R,MATCH(1,(Col_W=$C98)*(Col_AD=$A98),0)))),"*","")))&gt;0,"Y","")</f>
        <v/>
      </c>
      <c r="F98" s="24">
        <f t="array" ref="F98">IF(LEN(_xlfn.TEXTJOIN(,,IF(ISNUMBER(SEARCH({"Wheelchair user","Scooter"},INDEX(Col_M&amp;Col_R,MATCH(1,(Col_W=$C98)*(Col_AD=$A98),0)))),"*","")))&gt;0,"Y","")</f>
        <v/>
      </c>
      <c r="G98" s="23">
        <f t="array" ref="G98">IF(LEN(_xlfn.TEXTJOIN(,,IF(ISNUMBER(SEARCH({"Use of station buggy (if available)","Use of station wheelchair (if available)"},INDEX(Col_M&amp;Col_R,MATCH(1,(Col_W=$C98)*(Col_AD=$A98),0)))),"*","")))&gt;0,"Y","")</f>
        <v/>
      </c>
      <c r="H98" s="25">
        <f t="array" ref="H98">IF(LEN(_xlfn.TEXTJOIN(,,_xlfn.UNIQUE(IF(ISNUMBER(SEARCH({"Other mobility impairment","Learning difficulties","Other mobility aid user","Elderly","Uses walking stick"},INDEX(Col_M&amp;Col_R,MATCH(1,(Col_W=$C98)*(Col_AD=$A98),0)))),"*",""))))&gt;0,"Y","")</f>
        <v/>
      </c>
      <c r="I98" s="26">
        <f t="array" ref="I98">IF(LEN((_xlfn.TEXTJOIN(,,IF(ISNUMBER(SEARCH({"Wheelchair user","Scooter","Use of ramp"},INDEX(Col_M&amp;Col_R,MATCH(1,(Col_W=$C98)*(Col_AD=$A98),0)))),"*",""))))&gt;0,"Y","")</f>
        <v/>
      </c>
      <c r="J98" s="27">
        <f t="array" ref="J98">IFERROR(_xlfn._xlws.FILTER(Col_X,(Col_AD=$A98)*(Col_AE="Arrive")),"")</f>
        <v/>
      </c>
      <c r="K98" s="28">
        <f t="array" ref="K98">IFERROR(_xlfn._xlws.FILTER(Col_Z,(Col_AD=$A98)*(Col_AE="Arrive")),"")</f>
        <v/>
      </c>
      <c r="L98" s="54">
        <f t="array" ref="L98">IFERROR(_xlfn._xlws.FILTER(Col_AA,(Col_AD=$A98)*(Col_AE="Arrive")),"")</f>
        <v/>
      </c>
      <c r="M98" s="29">
        <f t="array" ref="M98">IFERROR(_xlfn._xlws.FILTER(Col_AC,(Col_AD=$A98)*(Col_AE="Arrive")),"")</f>
        <v/>
      </c>
      <c r="N98" s="27">
        <f t="array" ref="N98">IFERROR(_xlfn._xlws.FILTER(Col_Y,(Col_AD=$A98)*(Col_AE="Depart")),"")</f>
        <v/>
      </c>
      <c r="O98" s="28">
        <f t="array" ref="O98">IFERROR(_xlfn._xlws.FILTER(Col_Z,(Col_AD=$A98)*(Col_AE="Depart")),"")</f>
        <v/>
      </c>
      <c r="P98" s="30">
        <f t="array" ref="P98">IFERROR(_xlfn._xlws.FILTER(Col_AB,(Col_AD=$A98)*(Col_AE="Depart")),"")</f>
        <v/>
      </c>
      <c r="Q98" s="29">
        <f t="array" ref="Q98">IFERROR(_xlfn._xlws.FILTER(Col_AC,(Col_AD=$A98)*(Col_AE="Depart")),"")</f>
        <v/>
      </c>
      <c r="R98" s="31">
        <f t="array" ref="R98">IF(LEN(_xlfn.TEXTJOIN(,,IF(ISNUMBER(SEARCH({"Luggage"},INDEX(Col_M&amp;Col_R,MATCH(1,(Col_W=$C98)*(Col_AD=$A98),0)))),"*","")))&gt;0,"Luggage","")</f>
        <v/>
      </c>
    </row>
    <row r="99">
      <c r="A99" s="48" t="n"/>
      <c r="C99" s="49">
        <f t="array" ref="C99">IFERROR(INDEX(Col_W,MATCH(A99,Col_AD,0)),"")</f>
        <v/>
      </c>
      <c r="D99" s="21">
        <f t="array" ref="D99">IF(LEN(IF(ISNUMBER(SEARCH("hear*",INDEX(Col_M&amp;Col_R,MATCH(1,(Col_W=$C99)*(Col_AD=$A99),0)))),"*",""))&gt;0,"Y","")</f>
        <v/>
      </c>
      <c r="E99" s="22">
        <f t="array" ref="E99">IF(LEN(_xlfn.TEXTJOIN(,,IF(ISNUMBER(SEARCH({"VIP","Visual impairment"},INDEX(Col_M&amp;Col_R,MATCH(1,(Col_W=$C99)*(Col_AD=$A99),0)))),"*","")))&gt;0,"Y","")</f>
        <v/>
      </c>
      <c r="F99" s="24">
        <f t="array" ref="F99">IF(LEN(_xlfn.TEXTJOIN(,,IF(ISNUMBER(SEARCH({"Wheelchair user","Scooter"},INDEX(Col_M&amp;Col_R,MATCH(1,(Col_W=$C99)*(Col_AD=$A99),0)))),"*","")))&gt;0,"Y","")</f>
        <v/>
      </c>
      <c r="G99" s="23">
        <f t="array" ref="G99">IF(LEN(_xlfn.TEXTJOIN(,,IF(ISNUMBER(SEARCH({"Use of station buggy (if available)","Use of station wheelchair (if available)"},INDEX(Col_M&amp;Col_R,MATCH(1,(Col_W=$C99)*(Col_AD=$A99),0)))),"*","")))&gt;0,"Y","")</f>
        <v/>
      </c>
      <c r="H99" s="25">
        <f t="array" ref="H99">IF(LEN(_xlfn.TEXTJOIN(,,_xlfn.UNIQUE(IF(ISNUMBER(SEARCH({"Other mobility impairment","Learning difficulties","Other mobility aid user","Elderly","Uses walking stick"},INDEX(Col_M&amp;Col_R,MATCH(1,(Col_W=$C99)*(Col_AD=$A99),0)))),"*",""))))&gt;0,"Y","")</f>
        <v/>
      </c>
      <c r="I99" s="26">
        <f t="array" ref="I99">IF(LEN((_xlfn.TEXTJOIN(,,IF(ISNUMBER(SEARCH({"Wheelchair user","Scooter","Use of ramp"},INDEX(Col_M&amp;Col_R,MATCH(1,(Col_W=$C99)*(Col_AD=$A99),0)))),"*",""))))&gt;0,"Y","")</f>
        <v/>
      </c>
      <c r="J99" s="27">
        <f t="array" ref="J99">IFERROR(_xlfn._xlws.FILTER(Col_X,(Col_AD=$A99)*(Col_AE="Arrive")),"")</f>
        <v/>
      </c>
      <c r="K99" s="28">
        <f t="array" ref="K99">IFERROR(_xlfn._xlws.FILTER(Col_Z,(Col_AD=$A99)*(Col_AE="Arrive")),"")</f>
        <v/>
      </c>
      <c r="L99" s="54">
        <f t="array" ref="L99">IFERROR(_xlfn._xlws.FILTER(Col_AA,(Col_AD=$A99)*(Col_AE="Arrive")),"")</f>
        <v/>
      </c>
      <c r="M99" s="29">
        <f t="array" ref="M99">IFERROR(_xlfn._xlws.FILTER(Col_AC,(Col_AD=$A99)*(Col_AE="Arrive")),"")</f>
        <v/>
      </c>
      <c r="N99" s="27">
        <f t="array" ref="N99">IFERROR(_xlfn._xlws.FILTER(Col_Y,(Col_AD=$A99)*(Col_AE="Depart")),"")</f>
        <v/>
      </c>
      <c r="O99" s="28">
        <f t="array" ref="O99">IFERROR(_xlfn._xlws.FILTER(Col_Z,(Col_AD=$A99)*(Col_AE="Depart")),"")</f>
        <v/>
      </c>
      <c r="P99" s="30">
        <f t="array" ref="P99">IFERROR(_xlfn._xlws.FILTER(Col_AB,(Col_AD=$A99)*(Col_AE="Depart")),"")</f>
        <v/>
      </c>
      <c r="Q99" s="29">
        <f t="array" ref="Q99">IFERROR(_xlfn._xlws.FILTER(Col_AC,(Col_AD=$A99)*(Col_AE="Depart")),"")</f>
        <v/>
      </c>
      <c r="R99" s="31">
        <f t="array" ref="R99">IF(LEN(_xlfn.TEXTJOIN(,,IF(ISNUMBER(SEARCH({"Luggage"},INDEX(Col_M&amp;Col_R,MATCH(1,(Col_W=$C99)*(Col_AD=$A99),0)))),"*","")))&gt;0,"Luggage","")</f>
        <v/>
      </c>
    </row>
    <row r="100">
      <c r="A100" s="48" t="n"/>
      <c r="C100" s="49">
        <f t="array" ref="C100">IFERROR(INDEX(Col_W,MATCH(A100,Col_AD,0)),"")</f>
        <v/>
      </c>
      <c r="D100" s="21">
        <f t="array" ref="D100">IF(LEN(IF(ISNUMBER(SEARCH("hear*",INDEX(Col_M&amp;Col_R,MATCH(1,(Col_W=$C100)*(Col_AD=$A100),0)))),"*",""))&gt;0,"Y","")</f>
        <v/>
      </c>
      <c r="E100" s="22">
        <f t="array" ref="E100">IF(LEN(_xlfn.TEXTJOIN(,,IF(ISNUMBER(SEARCH({"VIP","Visual impairment"},INDEX(Col_M&amp;Col_R,MATCH(1,(Col_W=$C100)*(Col_AD=$A100),0)))),"*","")))&gt;0,"Y","")</f>
        <v/>
      </c>
      <c r="F100" s="24">
        <f t="array" ref="F100">IF(LEN(_xlfn.TEXTJOIN(,,IF(ISNUMBER(SEARCH({"Wheelchair user","Scooter"},INDEX(Col_M&amp;Col_R,MATCH(1,(Col_W=$C100)*(Col_AD=$A100),0)))),"*","")))&gt;0,"Y","")</f>
        <v/>
      </c>
      <c r="G100" s="23">
        <f t="array" ref="G100">IF(LEN(_xlfn.TEXTJOIN(,,IF(ISNUMBER(SEARCH({"Use of station buggy (if available)","Use of station wheelchair (if available)"},INDEX(Col_M&amp;Col_R,MATCH(1,(Col_W=$C100)*(Col_AD=$A100),0)))),"*","")))&gt;0,"Y","")</f>
        <v/>
      </c>
      <c r="H100" s="25">
        <f t="array" ref="H100">IF(LEN(_xlfn.TEXTJOIN(,,_xlfn.UNIQUE(IF(ISNUMBER(SEARCH({"Other mobility impairment","Learning difficulties","Other mobility aid user","Elderly","Uses walking stick"},INDEX(Col_M&amp;Col_R,MATCH(1,(Col_W=$C100)*(Col_AD=$A100),0)))),"*",""))))&gt;0,"Y","")</f>
        <v/>
      </c>
      <c r="I100" s="26">
        <f t="array" ref="I100">IF(LEN((_xlfn.TEXTJOIN(,,IF(ISNUMBER(SEARCH({"Wheelchair user","Scooter","Use of ramp"},INDEX(Col_M&amp;Col_R,MATCH(1,(Col_W=$C100)*(Col_AD=$A100),0)))),"*",""))))&gt;0,"Y","")</f>
        <v/>
      </c>
      <c r="J100" s="27">
        <f t="array" ref="J100">IFERROR(_xlfn._xlws.FILTER(Col_X,(Col_AD=$A100)*(Col_AE="Arrive")),"")</f>
        <v/>
      </c>
      <c r="K100" s="28">
        <f t="array" ref="K100">IFERROR(_xlfn._xlws.FILTER(Col_Z,(Col_AD=$A100)*(Col_AE="Arrive")),"")</f>
        <v/>
      </c>
      <c r="L100" s="54">
        <f t="array" ref="L100">IFERROR(_xlfn._xlws.FILTER(Col_AA,(Col_AD=$A100)*(Col_AE="Arrive")),"")</f>
        <v/>
      </c>
      <c r="M100" s="29">
        <f t="array" ref="M100">IFERROR(_xlfn._xlws.FILTER(Col_AC,(Col_AD=$A100)*(Col_AE="Arrive")),"")</f>
        <v/>
      </c>
      <c r="N100" s="27">
        <f t="array" ref="N100">IFERROR(_xlfn._xlws.FILTER(Col_Y,(Col_AD=$A100)*(Col_AE="Depart")),"")</f>
        <v/>
      </c>
      <c r="O100" s="28">
        <f t="array" ref="O100">IFERROR(_xlfn._xlws.FILTER(Col_Z,(Col_AD=$A100)*(Col_AE="Depart")),"")</f>
        <v/>
      </c>
      <c r="P100" s="30">
        <f t="array" ref="P100">IFERROR(_xlfn._xlws.FILTER(Col_AB,(Col_AD=$A100)*(Col_AE="Depart")),"")</f>
        <v/>
      </c>
      <c r="Q100" s="29">
        <f t="array" ref="Q100">IFERROR(_xlfn._xlws.FILTER(Col_AC,(Col_AD=$A100)*(Col_AE="Depart")),"")</f>
        <v/>
      </c>
      <c r="R100" s="31">
        <f t="array" ref="R100">IF(LEN(_xlfn.TEXTJOIN(,,IF(ISNUMBER(SEARCH({"Luggage"},INDEX(Col_M&amp;Col_R,MATCH(1,(Col_W=$C100)*(Col_AD=$A100),0)))),"*","")))&gt;0,"Luggage","")</f>
        <v/>
      </c>
    </row>
    <row r="101">
      <c r="A101" s="48" t="n"/>
      <c r="C101" s="49">
        <f t="array" ref="C101">IFERROR(INDEX(Col_W,MATCH(A101,Col_AD,0)),"")</f>
        <v/>
      </c>
      <c r="D101" s="21">
        <f t="array" ref="D101">IF(LEN(IF(ISNUMBER(SEARCH("hear*",INDEX(Col_M&amp;Col_R,MATCH(1,(Col_W=$C101)*(Col_AD=$A101),0)))),"*",""))&gt;0,"Y","")</f>
        <v/>
      </c>
      <c r="E101" s="22">
        <f t="array" ref="E101">IF(LEN(_xlfn.TEXTJOIN(,,IF(ISNUMBER(SEARCH({"VIP","Visual impairment"},INDEX(Col_M&amp;Col_R,MATCH(1,(Col_W=$C101)*(Col_AD=$A101),0)))),"*","")))&gt;0,"Y","")</f>
        <v/>
      </c>
      <c r="F101" s="24">
        <f t="array" ref="F101">IF(LEN(_xlfn.TEXTJOIN(,,IF(ISNUMBER(SEARCH({"Wheelchair user","Scooter"},INDEX(Col_M&amp;Col_R,MATCH(1,(Col_W=$C101)*(Col_AD=$A101),0)))),"*","")))&gt;0,"Y","")</f>
        <v/>
      </c>
      <c r="G101" s="23">
        <f t="array" ref="G101">IF(LEN(_xlfn.TEXTJOIN(,,IF(ISNUMBER(SEARCH({"Use of station buggy (if available)","Use of station wheelchair (if available)"},INDEX(Col_M&amp;Col_R,MATCH(1,(Col_W=$C101)*(Col_AD=$A101),0)))),"*","")))&gt;0,"Y","")</f>
        <v/>
      </c>
      <c r="H101" s="25">
        <f t="array" ref="H101">IF(LEN(_xlfn.TEXTJOIN(,,_xlfn.UNIQUE(IF(ISNUMBER(SEARCH({"Other mobility impairment","Learning difficulties","Other mobility aid user","Elderly","Uses walking stick"},INDEX(Col_M&amp;Col_R,MATCH(1,(Col_W=$C101)*(Col_AD=$A101),0)))),"*",""))))&gt;0,"Y","")</f>
        <v/>
      </c>
      <c r="I101" s="26">
        <f t="array" ref="I101">IF(LEN((_xlfn.TEXTJOIN(,,IF(ISNUMBER(SEARCH({"Wheelchair user","Scooter","Use of ramp"},INDEX(Col_M&amp;Col_R,MATCH(1,(Col_W=$C101)*(Col_AD=$A101),0)))),"*",""))))&gt;0,"Y","")</f>
        <v/>
      </c>
      <c r="J101" s="27">
        <f t="array" ref="J101">IFERROR(_xlfn._xlws.FILTER(Col_X,(Col_AD=$A101)*(Col_AE="Arrive")),"")</f>
        <v/>
      </c>
      <c r="K101" s="28">
        <f t="array" ref="K101">IFERROR(_xlfn._xlws.FILTER(Col_Z,(Col_AD=$A101)*(Col_AE="Arrive")),"")</f>
        <v/>
      </c>
      <c r="L101" s="54">
        <f t="array" ref="L101">IFERROR(_xlfn._xlws.FILTER(Col_AA,(Col_AD=$A101)*(Col_AE="Arrive")),"")</f>
        <v/>
      </c>
      <c r="M101" s="29">
        <f t="array" ref="M101">IFERROR(_xlfn._xlws.FILTER(Col_AC,(Col_AD=$A101)*(Col_AE="Arrive")),"")</f>
        <v/>
      </c>
      <c r="N101" s="27">
        <f t="array" ref="N101">IFERROR(_xlfn._xlws.FILTER(Col_Y,(Col_AD=$A101)*(Col_AE="Depart")),"")</f>
        <v/>
      </c>
      <c r="O101" s="28">
        <f t="array" ref="O101">IFERROR(_xlfn._xlws.FILTER(Col_Z,(Col_AD=$A101)*(Col_AE="Depart")),"")</f>
        <v/>
      </c>
      <c r="P101" s="30">
        <f t="array" ref="P101">IFERROR(_xlfn._xlws.FILTER(Col_AB,(Col_AD=$A101)*(Col_AE="Depart")),"")</f>
        <v/>
      </c>
      <c r="Q101" s="29">
        <f t="array" ref="Q101">IFERROR(_xlfn._xlws.FILTER(Col_AC,(Col_AD=$A101)*(Col_AE="Depart")),"")</f>
        <v/>
      </c>
      <c r="R101" s="31">
        <f t="array" ref="R101">IF(LEN(_xlfn.TEXTJOIN(,,IF(ISNUMBER(SEARCH({"Luggage"},INDEX(Col_M&amp;Col_R,MATCH(1,(Col_W=$C101)*(Col_AD=$A101),0)))),"*","")))&gt;0,"Luggage","")</f>
        <v/>
      </c>
    </row>
    <row r="102">
      <c r="A102" s="48" t="n"/>
      <c r="C102" s="49">
        <f t="array" ref="C102">IFERROR(INDEX(Col_W,MATCH(A102,Col_AD,0)),"")</f>
        <v/>
      </c>
      <c r="D102" s="21">
        <f t="array" ref="D102">IF(LEN(IF(ISNUMBER(SEARCH("hear*",INDEX(Col_M&amp;Col_R,MATCH(1,(Col_W=$C102)*(Col_AD=$A102),0)))),"*",""))&gt;0,"Y","")</f>
        <v/>
      </c>
      <c r="E102" s="22">
        <f t="array" ref="E102">IF(LEN(_xlfn.TEXTJOIN(,,IF(ISNUMBER(SEARCH({"VIP","Visual impairment"},INDEX(Col_M&amp;Col_R,MATCH(1,(Col_W=$C102)*(Col_AD=$A102),0)))),"*","")))&gt;0,"Y","")</f>
        <v/>
      </c>
      <c r="F102" s="24">
        <f t="array" ref="F102">IF(LEN(_xlfn.TEXTJOIN(,,IF(ISNUMBER(SEARCH({"Wheelchair user","Scooter"},INDEX(Col_M&amp;Col_R,MATCH(1,(Col_W=$C102)*(Col_AD=$A102),0)))),"*","")))&gt;0,"Y","")</f>
        <v/>
      </c>
      <c r="G102" s="23">
        <f t="array" ref="G102">IF(LEN(_xlfn.TEXTJOIN(,,IF(ISNUMBER(SEARCH({"Use of station buggy (if available)","Use of station wheelchair (if available)"},INDEX(Col_M&amp;Col_R,MATCH(1,(Col_W=$C102)*(Col_AD=$A102),0)))),"*","")))&gt;0,"Y","")</f>
        <v/>
      </c>
      <c r="H102" s="25">
        <f t="array" ref="H102">IF(LEN(_xlfn.TEXTJOIN(,,_xlfn.UNIQUE(IF(ISNUMBER(SEARCH({"Other mobility impairment","Learning difficulties","Other mobility aid user","Elderly","Uses walking stick"},INDEX(Col_M&amp;Col_R,MATCH(1,(Col_W=$C102)*(Col_AD=$A102),0)))),"*",""))))&gt;0,"Y","")</f>
        <v/>
      </c>
      <c r="I102" s="26">
        <f t="array" ref="I102">IF(LEN((_xlfn.TEXTJOIN(,,IF(ISNUMBER(SEARCH({"Wheelchair user","Scooter","Use of ramp"},INDEX(Col_M&amp;Col_R,MATCH(1,(Col_W=$C102)*(Col_AD=$A102),0)))),"*",""))))&gt;0,"Y","")</f>
        <v/>
      </c>
      <c r="J102" s="27">
        <f t="array" ref="J102">IFERROR(_xlfn._xlws.FILTER(Col_X,(Col_AD=$A102)*(Col_AE="Arrive")),"")</f>
        <v/>
      </c>
      <c r="K102" s="28">
        <f t="array" ref="K102">IFERROR(_xlfn._xlws.FILTER(Col_Z,(Col_AD=$A102)*(Col_AE="Arrive")),"")</f>
        <v/>
      </c>
      <c r="L102" s="54">
        <f t="array" ref="L102">IFERROR(_xlfn._xlws.FILTER(Col_AA,(Col_AD=$A102)*(Col_AE="Arrive")),"")</f>
        <v/>
      </c>
      <c r="M102" s="29">
        <f t="array" ref="M102">IFERROR(_xlfn._xlws.FILTER(Col_AC,(Col_AD=$A102)*(Col_AE="Arrive")),"")</f>
        <v/>
      </c>
      <c r="N102" s="27">
        <f t="array" ref="N102">IFERROR(_xlfn._xlws.FILTER(Col_Y,(Col_AD=$A102)*(Col_AE="Depart")),"")</f>
        <v/>
      </c>
      <c r="O102" s="28">
        <f t="array" ref="O102">IFERROR(_xlfn._xlws.FILTER(Col_Z,(Col_AD=$A102)*(Col_AE="Depart")),"")</f>
        <v/>
      </c>
      <c r="P102" s="30">
        <f t="array" ref="P102">IFERROR(_xlfn._xlws.FILTER(Col_AB,(Col_AD=$A102)*(Col_AE="Depart")),"")</f>
        <v/>
      </c>
      <c r="Q102" s="29">
        <f t="array" ref="Q102">IFERROR(_xlfn._xlws.FILTER(Col_AC,(Col_AD=$A102)*(Col_AE="Depart")),"")</f>
        <v/>
      </c>
      <c r="R102" s="31">
        <f t="array" ref="R102">IF(LEN(_xlfn.TEXTJOIN(,,IF(ISNUMBER(SEARCH({"Luggage"},INDEX(Col_M&amp;Col_R,MATCH(1,(Col_W=$C102)*(Col_AD=$A102),0)))),"*","")))&gt;0,"Luggage","")</f>
        <v/>
      </c>
    </row>
    <row r="103">
      <c r="A103" s="48" t="n"/>
      <c r="C103" s="49">
        <f t="array" ref="C103">IFERROR(INDEX(Col_W,MATCH(A103,Col_AD,0)),"")</f>
        <v/>
      </c>
      <c r="D103" s="21">
        <f t="array" ref="D103">IF(LEN(IF(ISNUMBER(SEARCH("hear*",INDEX(Col_M&amp;Col_R,MATCH(1,(Col_W=$C103)*(Col_AD=$A103),0)))),"*",""))&gt;0,"Y","")</f>
        <v/>
      </c>
      <c r="E103" s="22">
        <f t="array" ref="E103">IF(LEN(_xlfn.TEXTJOIN(,,IF(ISNUMBER(SEARCH({"VIP","Visual impairment"},INDEX(Col_M&amp;Col_R,MATCH(1,(Col_W=$C103)*(Col_AD=$A103),0)))),"*","")))&gt;0,"Y","")</f>
        <v/>
      </c>
      <c r="F103" s="24">
        <f t="array" ref="F103">IF(LEN(_xlfn.TEXTJOIN(,,IF(ISNUMBER(SEARCH({"Wheelchair user","Scooter"},INDEX(Col_M&amp;Col_R,MATCH(1,(Col_W=$C103)*(Col_AD=$A103),0)))),"*","")))&gt;0,"Y","")</f>
        <v/>
      </c>
      <c r="G103" s="23">
        <f t="array" ref="G103">IF(LEN(_xlfn.TEXTJOIN(,,IF(ISNUMBER(SEARCH({"Use of station buggy (if available)","Use of station wheelchair (if available)"},INDEX(Col_M&amp;Col_R,MATCH(1,(Col_W=$C103)*(Col_AD=$A103),0)))),"*","")))&gt;0,"Y","")</f>
        <v/>
      </c>
      <c r="H103" s="25">
        <f t="array" ref="H103">IF(LEN(_xlfn.TEXTJOIN(,,_xlfn.UNIQUE(IF(ISNUMBER(SEARCH({"Other mobility impairment","Learning difficulties","Other mobility aid user","Elderly","Uses walking stick"},INDEX(Col_M&amp;Col_R,MATCH(1,(Col_W=$C103)*(Col_AD=$A103),0)))),"*",""))))&gt;0,"Y","")</f>
        <v/>
      </c>
      <c r="I103" s="26">
        <f t="array" ref="I103">IF(LEN((_xlfn.TEXTJOIN(,,IF(ISNUMBER(SEARCH({"Wheelchair user","Scooter","Use of ramp"},INDEX(Col_M&amp;Col_R,MATCH(1,(Col_W=$C103)*(Col_AD=$A103),0)))),"*",""))))&gt;0,"Y","")</f>
        <v/>
      </c>
      <c r="J103" s="27">
        <f t="array" ref="J103">IFERROR(_xlfn._xlws.FILTER(Col_X,(Col_AD=$A103)*(Col_AE="Arrive")),"")</f>
        <v/>
      </c>
      <c r="K103" s="28">
        <f t="array" ref="K103">IFERROR(_xlfn._xlws.FILTER(Col_Z,(Col_AD=$A103)*(Col_AE="Arrive")),"")</f>
        <v/>
      </c>
      <c r="L103" s="54">
        <f t="array" ref="L103">IFERROR(_xlfn._xlws.FILTER(Col_AA,(Col_AD=$A103)*(Col_AE="Arrive")),"")</f>
        <v/>
      </c>
      <c r="M103" s="29">
        <f t="array" ref="M103">IFERROR(_xlfn._xlws.FILTER(Col_AC,(Col_AD=$A103)*(Col_AE="Arrive")),"")</f>
        <v/>
      </c>
      <c r="N103" s="27">
        <f t="array" ref="N103">IFERROR(_xlfn._xlws.FILTER(Col_Y,(Col_AD=$A103)*(Col_AE="Depart")),"")</f>
        <v/>
      </c>
      <c r="O103" s="28">
        <f t="array" ref="O103">IFERROR(_xlfn._xlws.FILTER(Col_Z,(Col_AD=$A103)*(Col_AE="Depart")),"")</f>
        <v/>
      </c>
      <c r="P103" s="30">
        <f t="array" ref="P103">IFERROR(_xlfn._xlws.FILTER(Col_AB,(Col_AD=$A103)*(Col_AE="Depart")),"")</f>
        <v/>
      </c>
      <c r="Q103" s="29">
        <f t="array" ref="Q103">IFERROR(_xlfn._xlws.FILTER(Col_AC,(Col_AD=$A103)*(Col_AE="Depart")),"")</f>
        <v/>
      </c>
      <c r="R103" s="31">
        <f t="array" ref="R103">IF(LEN(_xlfn.TEXTJOIN(,,IF(ISNUMBER(SEARCH({"Luggage"},INDEX(Col_M&amp;Col_R,MATCH(1,(Col_W=$C103)*(Col_AD=$A103),0)))),"*","")))&gt;0,"Luggage","")</f>
        <v/>
      </c>
    </row>
    <row r="104">
      <c r="A104" s="48" t="n"/>
      <c r="C104" s="49">
        <f t="array" ref="C104">IFERROR(INDEX(Col_W,MATCH(A104,Col_AD,0)),"")</f>
        <v/>
      </c>
      <c r="D104" s="21">
        <f t="array" ref="D104">IF(LEN(IF(ISNUMBER(SEARCH("hear*",INDEX(Col_M&amp;Col_R,MATCH(1,(Col_W=$C104)*(Col_AD=$A104),0)))),"*",""))&gt;0,"Y","")</f>
        <v/>
      </c>
      <c r="E104" s="22">
        <f t="array" ref="E104">IF(LEN(_xlfn.TEXTJOIN(,,IF(ISNUMBER(SEARCH({"VIP","Visual impairment"},INDEX(Col_M&amp;Col_R,MATCH(1,(Col_W=$C104)*(Col_AD=$A104),0)))),"*","")))&gt;0,"Y","")</f>
        <v/>
      </c>
      <c r="F104" s="24">
        <f t="array" ref="F104">IF(LEN(_xlfn.TEXTJOIN(,,IF(ISNUMBER(SEARCH({"Wheelchair user","Scooter"},INDEX(Col_M&amp;Col_R,MATCH(1,(Col_W=$C104)*(Col_AD=$A104),0)))),"*","")))&gt;0,"Y","")</f>
        <v/>
      </c>
      <c r="G104" s="23">
        <f t="array" ref="G104">IF(LEN(_xlfn.TEXTJOIN(,,IF(ISNUMBER(SEARCH({"Use of station buggy (if available)","Use of station wheelchair (if available)"},INDEX(Col_M&amp;Col_R,MATCH(1,(Col_W=$C104)*(Col_AD=$A104),0)))),"*","")))&gt;0,"Y","")</f>
        <v/>
      </c>
      <c r="H104" s="25">
        <f t="array" ref="H104">IF(LEN(_xlfn.TEXTJOIN(,,_xlfn.UNIQUE(IF(ISNUMBER(SEARCH({"Other mobility impairment","Learning difficulties","Other mobility aid user","Elderly","Uses walking stick"},INDEX(Col_M&amp;Col_R,MATCH(1,(Col_W=$C104)*(Col_AD=$A104),0)))),"*",""))))&gt;0,"Y","")</f>
        <v/>
      </c>
      <c r="I104" s="26">
        <f t="array" ref="I104">IF(LEN((_xlfn.TEXTJOIN(,,IF(ISNUMBER(SEARCH({"Wheelchair user","Scooter","Use of ramp"},INDEX(Col_M&amp;Col_R,MATCH(1,(Col_W=$C104)*(Col_AD=$A104),0)))),"*",""))))&gt;0,"Y","")</f>
        <v/>
      </c>
      <c r="J104" s="27">
        <f t="array" ref="J104">IFERROR(_xlfn._xlws.FILTER(Col_X,(Col_AD=$A104)*(Col_AE="Arrive")),"")</f>
        <v/>
      </c>
      <c r="K104" s="28">
        <f t="array" ref="K104">IFERROR(_xlfn._xlws.FILTER(Col_Z,(Col_AD=$A104)*(Col_AE="Arrive")),"")</f>
        <v/>
      </c>
      <c r="L104" s="54">
        <f t="array" ref="L104">IFERROR(_xlfn._xlws.FILTER(Col_AA,(Col_AD=$A104)*(Col_AE="Arrive")),"")</f>
        <v/>
      </c>
      <c r="M104" s="29">
        <f t="array" ref="M104">IFERROR(_xlfn._xlws.FILTER(Col_AC,(Col_AD=$A104)*(Col_AE="Arrive")),"")</f>
        <v/>
      </c>
      <c r="N104" s="27">
        <f t="array" ref="N104">IFERROR(_xlfn._xlws.FILTER(Col_Y,(Col_AD=$A104)*(Col_AE="Depart")),"")</f>
        <v/>
      </c>
      <c r="O104" s="28">
        <f t="array" ref="O104">IFERROR(_xlfn._xlws.FILTER(Col_Z,(Col_AD=$A104)*(Col_AE="Depart")),"")</f>
        <v/>
      </c>
      <c r="P104" s="30">
        <f t="array" ref="P104">IFERROR(_xlfn._xlws.FILTER(Col_AB,(Col_AD=$A104)*(Col_AE="Depart")),"")</f>
        <v/>
      </c>
      <c r="Q104" s="29">
        <f t="array" ref="Q104">IFERROR(_xlfn._xlws.FILTER(Col_AC,(Col_AD=$A104)*(Col_AE="Depart")),"")</f>
        <v/>
      </c>
      <c r="R104" s="31">
        <f t="array" ref="R104">IF(LEN(_xlfn.TEXTJOIN(,,IF(ISNUMBER(SEARCH({"Luggage"},INDEX(Col_M&amp;Col_R,MATCH(1,(Col_W=$C104)*(Col_AD=$A104),0)))),"*","")))&gt;0,"Luggage","")</f>
        <v/>
      </c>
    </row>
    <row r="105">
      <c r="A105" s="48" t="n"/>
      <c r="C105" s="49">
        <f t="array" ref="C105">IFERROR(INDEX(Col_W,MATCH(A105,Col_AD,0)),"")</f>
        <v/>
      </c>
      <c r="D105" s="21">
        <f t="array" ref="D105">IF(LEN(IF(ISNUMBER(SEARCH("hear*",INDEX(Col_M&amp;Col_R,MATCH(1,(Col_W=$C105)*(Col_AD=$A105),0)))),"*",""))&gt;0,"Y","")</f>
        <v/>
      </c>
      <c r="E105" s="22">
        <f t="array" ref="E105">IF(LEN(_xlfn.TEXTJOIN(,,IF(ISNUMBER(SEARCH({"VIP","Visual impairment"},INDEX(Col_M&amp;Col_R,MATCH(1,(Col_W=$C105)*(Col_AD=$A105),0)))),"*","")))&gt;0,"Y","")</f>
        <v/>
      </c>
      <c r="F105" s="24">
        <f t="array" ref="F105">IF(LEN(_xlfn.TEXTJOIN(,,IF(ISNUMBER(SEARCH({"Wheelchair user","Scooter"},INDEX(Col_M&amp;Col_R,MATCH(1,(Col_W=$C105)*(Col_AD=$A105),0)))),"*","")))&gt;0,"Y","")</f>
        <v/>
      </c>
      <c r="G105" s="23">
        <f t="array" ref="G105">IF(LEN(_xlfn.TEXTJOIN(,,IF(ISNUMBER(SEARCH({"Use of station buggy (if available)","Use of station wheelchair (if available)"},INDEX(Col_M&amp;Col_R,MATCH(1,(Col_W=$C105)*(Col_AD=$A105),0)))),"*","")))&gt;0,"Y","")</f>
        <v/>
      </c>
      <c r="H105" s="25">
        <f t="array" ref="H105">IF(LEN(_xlfn.TEXTJOIN(,,_xlfn.UNIQUE(IF(ISNUMBER(SEARCH({"Other mobility impairment","Learning difficulties","Other mobility aid user","Elderly","Uses walking stick"},INDEX(Col_M&amp;Col_R,MATCH(1,(Col_W=$C105)*(Col_AD=$A105),0)))),"*",""))))&gt;0,"Y","")</f>
        <v/>
      </c>
      <c r="I105" s="26">
        <f t="array" ref="I105">IF(LEN((_xlfn.TEXTJOIN(,,IF(ISNUMBER(SEARCH({"Wheelchair user","Scooter","Use of ramp"},INDEX(Col_M&amp;Col_R,MATCH(1,(Col_W=$C105)*(Col_AD=$A105),0)))),"*",""))))&gt;0,"Y","")</f>
        <v/>
      </c>
      <c r="J105" s="27">
        <f t="array" ref="J105">IFERROR(_xlfn._xlws.FILTER(Col_X,(Col_AD=$A105)*(Col_AE="Arrive")),"")</f>
        <v/>
      </c>
      <c r="K105" s="28">
        <f t="array" ref="K105">IFERROR(_xlfn._xlws.FILTER(Col_Z,(Col_AD=$A105)*(Col_AE="Arrive")),"")</f>
        <v/>
      </c>
      <c r="L105" s="54">
        <f t="array" ref="L105">IFERROR(_xlfn._xlws.FILTER(Col_AA,(Col_AD=$A105)*(Col_AE="Arrive")),"")</f>
        <v/>
      </c>
      <c r="M105" s="29">
        <f t="array" ref="M105">IFERROR(_xlfn._xlws.FILTER(Col_AC,(Col_AD=$A105)*(Col_AE="Arrive")),"")</f>
        <v/>
      </c>
      <c r="N105" s="27">
        <f t="array" ref="N105">IFERROR(_xlfn._xlws.FILTER(Col_Y,(Col_AD=$A105)*(Col_AE="Depart")),"")</f>
        <v/>
      </c>
      <c r="O105" s="28">
        <f t="array" ref="O105">IFERROR(_xlfn._xlws.FILTER(Col_Z,(Col_AD=$A105)*(Col_AE="Depart")),"")</f>
        <v/>
      </c>
      <c r="P105" s="30">
        <f t="array" ref="P105">IFERROR(_xlfn._xlws.FILTER(Col_AB,(Col_AD=$A105)*(Col_AE="Depart")),"")</f>
        <v/>
      </c>
      <c r="Q105" s="29">
        <f t="array" ref="Q105">IFERROR(_xlfn._xlws.FILTER(Col_AC,(Col_AD=$A105)*(Col_AE="Depart")),"")</f>
        <v/>
      </c>
      <c r="R105" s="31">
        <f t="array" ref="R105">IF(LEN(_xlfn.TEXTJOIN(,,IF(ISNUMBER(SEARCH({"Luggage"},INDEX(Col_M&amp;Col_R,MATCH(1,(Col_W=$C105)*(Col_AD=$A105),0)))),"*","")))&gt;0,"Luggage","")</f>
        <v/>
      </c>
    </row>
    <row r="106">
      <c r="A106" s="48" t="n"/>
      <c r="C106" s="49">
        <f t="array" ref="C106">IFERROR(INDEX(Col_W,MATCH(A106,Col_AD,0)),"")</f>
        <v/>
      </c>
      <c r="D106" s="21">
        <f t="array" ref="D106">IF(LEN(IF(ISNUMBER(SEARCH("hear*",INDEX(Col_M&amp;Col_R,MATCH(1,(Col_W=$C106)*(Col_AD=$A106),0)))),"*",""))&gt;0,"Y","")</f>
        <v/>
      </c>
      <c r="E106" s="22">
        <f t="array" ref="E106">IF(LEN(_xlfn.TEXTJOIN(,,IF(ISNUMBER(SEARCH({"VIP","Visual impairment"},INDEX(Col_M&amp;Col_R,MATCH(1,(Col_W=$C106)*(Col_AD=$A106),0)))),"*","")))&gt;0,"Y","")</f>
        <v/>
      </c>
      <c r="F106" s="24">
        <f t="array" ref="F106">IF(LEN(_xlfn.TEXTJOIN(,,IF(ISNUMBER(SEARCH({"Wheelchair user","Scooter"},INDEX(Col_M&amp;Col_R,MATCH(1,(Col_W=$C106)*(Col_AD=$A106),0)))),"*","")))&gt;0,"Y","")</f>
        <v/>
      </c>
      <c r="G106" s="23">
        <f t="array" ref="G106">IF(LEN(_xlfn.TEXTJOIN(,,IF(ISNUMBER(SEARCH({"Use of station buggy (if available)","Use of station wheelchair (if available)"},INDEX(Col_M&amp;Col_R,MATCH(1,(Col_W=$C106)*(Col_AD=$A106),0)))),"*","")))&gt;0,"Y","")</f>
        <v/>
      </c>
      <c r="H106" s="25">
        <f t="array" ref="H106">IF(LEN(_xlfn.TEXTJOIN(,,_xlfn.UNIQUE(IF(ISNUMBER(SEARCH({"Other mobility impairment","Learning difficulties","Other mobility aid user","Elderly","Uses walking stick"},INDEX(Col_M&amp;Col_R,MATCH(1,(Col_W=$C106)*(Col_AD=$A106),0)))),"*",""))))&gt;0,"Y","")</f>
        <v/>
      </c>
      <c r="I106" s="26">
        <f t="array" ref="I106">IF(LEN((_xlfn.TEXTJOIN(,,IF(ISNUMBER(SEARCH({"Wheelchair user","Scooter","Use of ramp"},INDEX(Col_M&amp;Col_R,MATCH(1,(Col_W=$C106)*(Col_AD=$A106),0)))),"*",""))))&gt;0,"Y","")</f>
        <v/>
      </c>
      <c r="J106" s="27">
        <f t="array" ref="J106">IFERROR(_xlfn._xlws.FILTER(Col_X,(Col_AD=$A106)*(Col_AE="Arrive")),"")</f>
        <v/>
      </c>
      <c r="K106" s="28">
        <f t="array" ref="K106">IFERROR(_xlfn._xlws.FILTER(Col_Z,(Col_AD=$A106)*(Col_AE="Arrive")),"")</f>
        <v/>
      </c>
      <c r="L106" s="54">
        <f t="array" ref="L106">IFERROR(_xlfn._xlws.FILTER(Col_AA,(Col_AD=$A106)*(Col_AE="Arrive")),"")</f>
        <v/>
      </c>
      <c r="M106" s="29">
        <f t="array" ref="M106">IFERROR(_xlfn._xlws.FILTER(Col_AC,(Col_AD=$A106)*(Col_AE="Arrive")),"")</f>
        <v/>
      </c>
      <c r="N106" s="27">
        <f t="array" ref="N106">IFERROR(_xlfn._xlws.FILTER(Col_Y,(Col_AD=$A106)*(Col_AE="Depart")),"")</f>
        <v/>
      </c>
      <c r="O106" s="28">
        <f t="array" ref="O106">IFERROR(_xlfn._xlws.FILTER(Col_Z,(Col_AD=$A106)*(Col_AE="Depart")),"")</f>
        <v/>
      </c>
      <c r="P106" s="30">
        <f t="array" ref="P106">IFERROR(_xlfn._xlws.FILTER(Col_AB,(Col_AD=$A106)*(Col_AE="Depart")),"")</f>
        <v/>
      </c>
      <c r="Q106" s="29">
        <f t="array" ref="Q106">IFERROR(_xlfn._xlws.FILTER(Col_AC,(Col_AD=$A106)*(Col_AE="Depart")),"")</f>
        <v/>
      </c>
      <c r="R106" s="31">
        <f t="array" ref="R106">IF(LEN(_xlfn.TEXTJOIN(,,IF(ISNUMBER(SEARCH({"Luggage"},INDEX(Col_M&amp;Col_R,MATCH(1,(Col_W=$C106)*(Col_AD=$A106),0)))),"*","")))&gt;0,"Luggage","")</f>
        <v/>
      </c>
    </row>
    <row r="107">
      <c r="A107" s="48" t="n"/>
      <c r="C107" s="49">
        <f t="array" ref="C107">IFERROR(INDEX(Col_W,MATCH(A107,Col_AD,0)),"")</f>
        <v/>
      </c>
      <c r="D107" s="21">
        <f t="array" ref="D107">IF(LEN(IF(ISNUMBER(SEARCH("hear*",INDEX(Col_M&amp;Col_R,MATCH(1,(Col_W=$C107)*(Col_AD=$A107),0)))),"*",""))&gt;0,"Y","")</f>
        <v/>
      </c>
      <c r="E107" s="22">
        <f t="array" ref="E107">IF(LEN(_xlfn.TEXTJOIN(,,IF(ISNUMBER(SEARCH({"VIP","Visual impairment"},INDEX(Col_M&amp;Col_R,MATCH(1,(Col_W=$C107)*(Col_AD=$A107),0)))),"*","")))&gt;0,"Y","")</f>
        <v/>
      </c>
      <c r="F107" s="24">
        <f t="array" ref="F107">IF(LEN(_xlfn.TEXTJOIN(,,IF(ISNUMBER(SEARCH({"Wheelchair user","Scooter"},INDEX(Col_M&amp;Col_R,MATCH(1,(Col_W=$C107)*(Col_AD=$A107),0)))),"*","")))&gt;0,"Y","")</f>
        <v/>
      </c>
      <c r="G107" s="23">
        <f t="array" ref="G107">IF(LEN(_xlfn.TEXTJOIN(,,IF(ISNUMBER(SEARCH({"Use of station buggy (if available)","Use of station wheelchair (if available)"},INDEX(Col_M&amp;Col_R,MATCH(1,(Col_W=$C107)*(Col_AD=$A107),0)))),"*","")))&gt;0,"Y","")</f>
        <v/>
      </c>
      <c r="H107" s="25">
        <f t="array" ref="H107">IF(LEN(_xlfn.TEXTJOIN(,,_xlfn.UNIQUE(IF(ISNUMBER(SEARCH({"Other mobility impairment","Learning difficulties","Other mobility aid user","Elderly","Uses walking stick"},INDEX(Col_M&amp;Col_R,MATCH(1,(Col_W=$C107)*(Col_AD=$A107),0)))),"*",""))))&gt;0,"Y","")</f>
        <v/>
      </c>
      <c r="I107" s="26">
        <f t="array" ref="I107">IF(LEN((_xlfn.TEXTJOIN(,,IF(ISNUMBER(SEARCH({"Wheelchair user","Scooter","Use of ramp"},INDEX(Col_M&amp;Col_R,MATCH(1,(Col_W=$C107)*(Col_AD=$A107),0)))),"*",""))))&gt;0,"Y","")</f>
        <v/>
      </c>
      <c r="J107" s="27">
        <f t="array" ref="J107">IFERROR(_xlfn._xlws.FILTER(Col_X,(Col_AD=$A107)*(Col_AE="Arrive")),"")</f>
        <v/>
      </c>
      <c r="K107" s="28">
        <f t="array" ref="K107">IFERROR(_xlfn._xlws.FILTER(Col_Z,(Col_AD=$A107)*(Col_AE="Arrive")),"")</f>
        <v/>
      </c>
      <c r="L107" s="54">
        <f t="array" ref="L107">IFERROR(_xlfn._xlws.FILTER(Col_AA,(Col_AD=$A107)*(Col_AE="Arrive")),"")</f>
        <v/>
      </c>
      <c r="M107" s="29">
        <f t="array" ref="M107">IFERROR(_xlfn._xlws.FILTER(Col_AC,(Col_AD=$A107)*(Col_AE="Arrive")),"")</f>
        <v/>
      </c>
      <c r="N107" s="27">
        <f t="array" ref="N107">IFERROR(_xlfn._xlws.FILTER(Col_Y,(Col_AD=$A107)*(Col_AE="Depart")),"")</f>
        <v/>
      </c>
      <c r="O107" s="28">
        <f t="array" ref="O107">IFERROR(_xlfn._xlws.FILTER(Col_Z,(Col_AD=$A107)*(Col_AE="Depart")),"")</f>
        <v/>
      </c>
      <c r="P107" s="30">
        <f t="array" ref="P107">IFERROR(_xlfn._xlws.FILTER(Col_AB,(Col_AD=$A107)*(Col_AE="Depart")),"")</f>
        <v/>
      </c>
      <c r="Q107" s="29">
        <f t="array" ref="Q107">IFERROR(_xlfn._xlws.FILTER(Col_AC,(Col_AD=$A107)*(Col_AE="Depart")),"")</f>
        <v/>
      </c>
      <c r="R107" s="31">
        <f t="array" ref="R107">IF(LEN(_xlfn.TEXTJOIN(,,IF(ISNUMBER(SEARCH({"Luggage"},INDEX(Col_M&amp;Col_R,MATCH(1,(Col_W=$C107)*(Col_AD=$A107),0)))),"*","")))&gt;0,"Luggage","")</f>
        <v/>
      </c>
    </row>
    <row r="108">
      <c r="A108" s="48" t="n"/>
      <c r="C108" s="49">
        <f t="array" ref="C108">IFERROR(INDEX(Col_W,MATCH(A108,Col_AD,0)),"")</f>
        <v/>
      </c>
      <c r="D108" s="21">
        <f t="array" ref="D108">IF(LEN(IF(ISNUMBER(SEARCH("hear*",INDEX(Col_M&amp;Col_R,MATCH(1,(Col_W=$C108)*(Col_AD=$A108),0)))),"*",""))&gt;0,"Y","")</f>
        <v/>
      </c>
      <c r="E108" s="22">
        <f t="array" ref="E108">IF(LEN(_xlfn.TEXTJOIN(,,IF(ISNUMBER(SEARCH({"VIP","Visual impairment"},INDEX(Col_M&amp;Col_R,MATCH(1,(Col_W=$C108)*(Col_AD=$A108),0)))),"*","")))&gt;0,"Y","")</f>
        <v/>
      </c>
      <c r="F108" s="24">
        <f t="array" ref="F108">IF(LEN(_xlfn.TEXTJOIN(,,IF(ISNUMBER(SEARCH({"Wheelchair user","Scooter"},INDEX(Col_M&amp;Col_R,MATCH(1,(Col_W=$C108)*(Col_AD=$A108),0)))),"*","")))&gt;0,"Y","")</f>
        <v/>
      </c>
      <c r="G108" s="23">
        <f t="array" ref="G108">IF(LEN(_xlfn.TEXTJOIN(,,IF(ISNUMBER(SEARCH({"Use of station buggy (if available)","Use of station wheelchair (if available)"},INDEX(Col_M&amp;Col_R,MATCH(1,(Col_W=$C108)*(Col_AD=$A108),0)))),"*","")))&gt;0,"Y","")</f>
        <v/>
      </c>
      <c r="H108" s="25">
        <f t="array" ref="H108">IF(LEN(_xlfn.TEXTJOIN(,,_xlfn.UNIQUE(IF(ISNUMBER(SEARCH({"Other mobility impairment","Learning difficulties","Other mobility aid user","Elderly","Uses walking stick"},INDEX(Col_M&amp;Col_R,MATCH(1,(Col_W=$C108)*(Col_AD=$A108),0)))),"*",""))))&gt;0,"Y","")</f>
        <v/>
      </c>
      <c r="I108" s="26">
        <f t="array" ref="I108">IF(LEN((_xlfn.TEXTJOIN(,,IF(ISNUMBER(SEARCH({"Wheelchair user","Scooter","Use of ramp"},INDEX(Col_M&amp;Col_R,MATCH(1,(Col_W=$C108)*(Col_AD=$A108),0)))),"*",""))))&gt;0,"Y","")</f>
        <v/>
      </c>
      <c r="J108" s="27">
        <f t="array" ref="J108">IFERROR(_xlfn._xlws.FILTER(Col_X,(Col_AD=$A108)*(Col_AE="Arrive")),"")</f>
        <v/>
      </c>
      <c r="K108" s="28">
        <f t="array" ref="K108">IFERROR(_xlfn._xlws.FILTER(Col_Z,(Col_AD=$A108)*(Col_AE="Arrive")),"")</f>
        <v/>
      </c>
      <c r="L108" s="54">
        <f t="array" ref="L108">IFERROR(_xlfn._xlws.FILTER(Col_AA,(Col_AD=$A108)*(Col_AE="Arrive")),"")</f>
        <v/>
      </c>
      <c r="M108" s="29">
        <f t="array" ref="M108">IFERROR(_xlfn._xlws.FILTER(Col_AC,(Col_AD=$A108)*(Col_AE="Arrive")),"")</f>
        <v/>
      </c>
      <c r="N108" s="27">
        <f t="array" ref="N108">IFERROR(_xlfn._xlws.FILTER(Col_Y,(Col_AD=$A108)*(Col_AE="Depart")),"")</f>
        <v/>
      </c>
      <c r="O108" s="28">
        <f t="array" ref="O108">IFERROR(_xlfn._xlws.FILTER(Col_Z,(Col_AD=$A108)*(Col_AE="Depart")),"")</f>
        <v/>
      </c>
      <c r="P108" s="30">
        <f t="array" ref="P108">IFERROR(_xlfn._xlws.FILTER(Col_AB,(Col_AD=$A108)*(Col_AE="Depart")),"")</f>
        <v/>
      </c>
      <c r="Q108" s="29">
        <f t="array" ref="Q108">IFERROR(_xlfn._xlws.FILTER(Col_AC,(Col_AD=$A108)*(Col_AE="Depart")),"")</f>
        <v/>
      </c>
      <c r="R108" s="31">
        <f t="array" ref="R108">IF(LEN(_xlfn.TEXTJOIN(,,IF(ISNUMBER(SEARCH({"Luggage"},INDEX(Col_M&amp;Col_R,MATCH(1,(Col_W=$C108)*(Col_AD=$A108),0)))),"*","")))&gt;0,"Luggage","")</f>
        <v/>
      </c>
    </row>
    <row r="109">
      <c r="A109" s="48" t="n"/>
      <c r="C109" s="49">
        <f t="array" ref="C109">IFERROR(INDEX(Col_W,MATCH(A109,Col_AD,0)),"")</f>
        <v/>
      </c>
      <c r="D109" s="21">
        <f t="array" ref="D109">IF(LEN(IF(ISNUMBER(SEARCH("hear*",INDEX(Col_M&amp;Col_R,MATCH(1,(Col_W=$C109)*(Col_AD=$A109),0)))),"*",""))&gt;0,"Y","")</f>
        <v/>
      </c>
      <c r="E109" s="22">
        <f t="array" ref="E109">IF(LEN(_xlfn.TEXTJOIN(,,IF(ISNUMBER(SEARCH({"VIP","Visual impairment"},INDEX(Col_M&amp;Col_R,MATCH(1,(Col_W=$C109)*(Col_AD=$A109),0)))),"*","")))&gt;0,"Y","")</f>
        <v/>
      </c>
      <c r="F109" s="24">
        <f t="array" ref="F109">IF(LEN(_xlfn.TEXTJOIN(,,IF(ISNUMBER(SEARCH({"Wheelchair user","Scooter"},INDEX(Col_M&amp;Col_R,MATCH(1,(Col_W=$C109)*(Col_AD=$A109),0)))),"*","")))&gt;0,"Y","")</f>
        <v/>
      </c>
      <c r="G109" s="23">
        <f t="array" ref="G109">IF(LEN(_xlfn.TEXTJOIN(,,IF(ISNUMBER(SEARCH({"Use of station buggy (if available)","Use of station wheelchair (if available)"},INDEX(Col_M&amp;Col_R,MATCH(1,(Col_W=$C109)*(Col_AD=$A109),0)))),"*","")))&gt;0,"Y","")</f>
        <v/>
      </c>
      <c r="H109" s="25">
        <f t="array" ref="H109">IF(LEN(_xlfn.TEXTJOIN(,,_xlfn.UNIQUE(IF(ISNUMBER(SEARCH({"Other mobility impairment","Learning difficulties","Other mobility aid user","Elderly","Uses walking stick"},INDEX(Col_M&amp;Col_R,MATCH(1,(Col_W=$C109)*(Col_AD=$A109),0)))),"*",""))))&gt;0,"Y","")</f>
        <v/>
      </c>
      <c r="I109" s="26">
        <f t="array" ref="I109">IF(LEN((_xlfn.TEXTJOIN(,,IF(ISNUMBER(SEARCH({"Wheelchair user","Scooter","Use of ramp"},INDEX(Col_M&amp;Col_R,MATCH(1,(Col_W=$C109)*(Col_AD=$A109),0)))),"*",""))))&gt;0,"Y","")</f>
        <v/>
      </c>
      <c r="J109" s="27">
        <f t="array" ref="J109">IFERROR(_xlfn._xlws.FILTER(Col_X,(Col_AD=$A109)*(Col_AE="Arrive")),"")</f>
        <v/>
      </c>
      <c r="K109" s="28">
        <f t="array" ref="K109">IFERROR(_xlfn._xlws.FILTER(Col_Z,(Col_AD=$A109)*(Col_AE="Arrive")),"")</f>
        <v/>
      </c>
      <c r="L109" s="54">
        <f t="array" ref="L109">IFERROR(_xlfn._xlws.FILTER(Col_AA,(Col_AD=$A109)*(Col_AE="Arrive")),"")</f>
        <v/>
      </c>
      <c r="M109" s="29">
        <f t="array" ref="M109">IFERROR(_xlfn._xlws.FILTER(Col_AC,(Col_AD=$A109)*(Col_AE="Arrive")),"")</f>
        <v/>
      </c>
      <c r="N109" s="27">
        <f t="array" ref="N109">IFERROR(_xlfn._xlws.FILTER(Col_Y,(Col_AD=$A109)*(Col_AE="Depart")),"")</f>
        <v/>
      </c>
      <c r="O109" s="28">
        <f t="array" ref="O109">IFERROR(_xlfn._xlws.FILTER(Col_Z,(Col_AD=$A109)*(Col_AE="Depart")),"")</f>
        <v/>
      </c>
      <c r="P109" s="30">
        <f t="array" ref="P109">IFERROR(_xlfn._xlws.FILTER(Col_AB,(Col_AD=$A109)*(Col_AE="Depart")),"")</f>
        <v/>
      </c>
      <c r="Q109" s="29">
        <f t="array" ref="Q109">IFERROR(_xlfn._xlws.FILTER(Col_AC,(Col_AD=$A109)*(Col_AE="Depart")),"")</f>
        <v/>
      </c>
      <c r="R109" s="31">
        <f t="array" ref="R109">IF(LEN(_xlfn.TEXTJOIN(,,IF(ISNUMBER(SEARCH({"Luggage"},INDEX(Col_M&amp;Col_R,MATCH(1,(Col_W=$C109)*(Col_AD=$A109),0)))),"*","")))&gt;0,"Luggage","")</f>
        <v/>
      </c>
    </row>
    <row r="110">
      <c r="A110" s="48" t="n"/>
      <c r="C110" s="49">
        <f t="array" ref="C110">IFERROR(INDEX(Col_W,MATCH(A110,Col_AD,0)),"")</f>
        <v/>
      </c>
      <c r="D110" s="21">
        <f t="array" ref="D110">IF(LEN(IF(ISNUMBER(SEARCH("hear*",INDEX(Col_M&amp;Col_R,MATCH(1,(Col_W=$C110)*(Col_AD=$A110),0)))),"*",""))&gt;0,"Y","")</f>
        <v/>
      </c>
      <c r="E110" s="22">
        <f t="array" ref="E110">IF(LEN(_xlfn.TEXTJOIN(,,IF(ISNUMBER(SEARCH({"VIP","Visual impairment"},INDEX(Col_M&amp;Col_R,MATCH(1,(Col_W=$C110)*(Col_AD=$A110),0)))),"*","")))&gt;0,"Y","")</f>
        <v/>
      </c>
      <c r="F110" s="24">
        <f t="array" ref="F110">IF(LEN(_xlfn.TEXTJOIN(,,IF(ISNUMBER(SEARCH({"Wheelchair user","Scooter"},INDEX(Col_M&amp;Col_R,MATCH(1,(Col_W=$C110)*(Col_AD=$A110),0)))),"*","")))&gt;0,"Y","")</f>
        <v/>
      </c>
      <c r="G110" s="23">
        <f t="array" ref="G110">IF(LEN(_xlfn.TEXTJOIN(,,IF(ISNUMBER(SEARCH({"Use of station buggy (if available)","Use of station wheelchair (if available)"},INDEX(Col_M&amp;Col_R,MATCH(1,(Col_W=$C110)*(Col_AD=$A110),0)))),"*","")))&gt;0,"Y","")</f>
        <v/>
      </c>
      <c r="H110" s="25">
        <f t="array" ref="H110">IF(LEN(_xlfn.TEXTJOIN(,,_xlfn.UNIQUE(IF(ISNUMBER(SEARCH({"Other mobility impairment","Learning difficulties","Other mobility aid user","Elderly","Uses walking stick"},INDEX(Col_M&amp;Col_R,MATCH(1,(Col_W=$C110)*(Col_AD=$A110),0)))),"*",""))))&gt;0,"Y","")</f>
        <v/>
      </c>
      <c r="I110" s="26">
        <f t="array" ref="I110">IF(LEN((_xlfn.TEXTJOIN(,,IF(ISNUMBER(SEARCH({"Wheelchair user","Scooter","Use of ramp"},INDEX(Col_M&amp;Col_R,MATCH(1,(Col_W=$C110)*(Col_AD=$A110),0)))),"*",""))))&gt;0,"Y","")</f>
        <v/>
      </c>
      <c r="J110" s="27">
        <f t="array" ref="J110">IFERROR(_xlfn._xlws.FILTER(Col_X,(Col_AD=$A110)*(Col_AE="Arrive")),"")</f>
        <v/>
      </c>
      <c r="K110" s="28">
        <f t="array" ref="K110">IFERROR(_xlfn._xlws.FILTER(Col_Z,(Col_AD=$A110)*(Col_AE="Arrive")),"")</f>
        <v/>
      </c>
      <c r="L110" s="54">
        <f t="array" ref="L110">IFERROR(_xlfn._xlws.FILTER(Col_AA,(Col_AD=$A110)*(Col_AE="Arrive")),"")</f>
        <v/>
      </c>
      <c r="M110" s="29">
        <f t="array" ref="M110">IFERROR(_xlfn._xlws.FILTER(Col_AC,(Col_AD=$A110)*(Col_AE="Arrive")),"")</f>
        <v/>
      </c>
      <c r="N110" s="27">
        <f t="array" ref="N110">IFERROR(_xlfn._xlws.FILTER(Col_Y,(Col_AD=$A110)*(Col_AE="Depart")),"")</f>
        <v/>
      </c>
      <c r="O110" s="28">
        <f t="array" ref="O110">IFERROR(_xlfn._xlws.FILTER(Col_Z,(Col_AD=$A110)*(Col_AE="Depart")),"")</f>
        <v/>
      </c>
      <c r="P110" s="30">
        <f t="array" ref="P110">IFERROR(_xlfn._xlws.FILTER(Col_AB,(Col_AD=$A110)*(Col_AE="Depart")),"")</f>
        <v/>
      </c>
      <c r="Q110" s="29">
        <f t="array" ref="Q110">IFERROR(_xlfn._xlws.FILTER(Col_AC,(Col_AD=$A110)*(Col_AE="Depart")),"")</f>
        <v/>
      </c>
      <c r="R110" s="31">
        <f t="array" ref="R110">IF(LEN(_xlfn.TEXTJOIN(,,IF(ISNUMBER(SEARCH({"Luggage"},INDEX(Col_M&amp;Col_R,MATCH(1,(Col_W=$C110)*(Col_AD=$A110),0)))),"*","")))&gt;0,"Luggage","")</f>
        <v/>
      </c>
    </row>
    <row r="111">
      <c r="A111" s="48" t="n"/>
      <c r="C111" s="49">
        <f t="array" ref="C111">IFERROR(INDEX(Col_W,MATCH(A111,Col_AD,0)),"")</f>
        <v/>
      </c>
      <c r="D111" s="21">
        <f t="array" ref="D111">IF(LEN(IF(ISNUMBER(SEARCH("hear*",INDEX(Col_M&amp;Col_R,MATCH(1,(Col_W=$C111)*(Col_AD=$A111),0)))),"*",""))&gt;0,"Y","")</f>
        <v/>
      </c>
      <c r="E111" s="22">
        <f t="array" ref="E111">IF(LEN(_xlfn.TEXTJOIN(,,IF(ISNUMBER(SEARCH({"VIP","Visual impairment"},INDEX(Col_M&amp;Col_R,MATCH(1,(Col_W=$C111)*(Col_AD=$A111),0)))),"*","")))&gt;0,"Y","")</f>
        <v/>
      </c>
      <c r="F111" s="24">
        <f t="array" ref="F111">IF(LEN(_xlfn.TEXTJOIN(,,IF(ISNUMBER(SEARCH({"Wheelchair user","Scooter"},INDEX(Col_M&amp;Col_R,MATCH(1,(Col_W=$C111)*(Col_AD=$A111),0)))),"*","")))&gt;0,"Y","")</f>
        <v/>
      </c>
      <c r="G111" s="23">
        <f t="array" ref="G111">IF(LEN(_xlfn.TEXTJOIN(,,IF(ISNUMBER(SEARCH({"Use of station buggy (if available)","Use of station wheelchair (if available)"},INDEX(Col_M&amp;Col_R,MATCH(1,(Col_W=$C111)*(Col_AD=$A111),0)))),"*","")))&gt;0,"Y","")</f>
        <v/>
      </c>
      <c r="H111" s="25">
        <f t="array" ref="H111">IF(LEN(_xlfn.TEXTJOIN(,,_xlfn.UNIQUE(IF(ISNUMBER(SEARCH({"Other mobility impairment","Learning difficulties","Other mobility aid user","Elderly","Uses walking stick"},INDEX(Col_M&amp;Col_R,MATCH(1,(Col_W=$C111)*(Col_AD=$A111),0)))),"*",""))))&gt;0,"Y","")</f>
        <v/>
      </c>
      <c r="I111" s="26">
        <f t="array" ref="I111">IF(LEN((_xlfn.TEXTJOIN(,,IF(ISNUMBER(SEARCH({"Wheelchair user","Scooter","Use of ramp"},INDEX(Col_M&amp;Col_R,MATCH(1,(Col_W=$C111)*(Col_AD=$A111),0)))),"*",""))))&gt;0,"Y","")</f>
        <v/>
      </c>
      <c r="J111" s="27">
        <f t="array" ref="J111">IFERROR(_xlfn._xlws.FILTER(Col_X,(Col_AD=$A111)*(Col_AE="Arrive")),"")</f>
        <v/>
      </c>
      <c r="K111" s="28">
        <f t="array" ref="K111">IFERROR(_xlfn._xlws.FILTER(Col_Z,(Col_AD=$A111)*(Col_AE="Arrive")),"")</f>
        <v/>
      </c>
      <c r="L111" s="54">
        <f t="array" ref="L111">IFERROR(_xlfn._xlws.FILTER(Col_AA,(Col_AD=$A111)*(Col_AE="Arrive")),"")</f>
        <v/>
      </c>
      <c r="M111" s="29">
        <f t="array" ref="M111">IFERROR(_xlfn._xlws.FILTER(Col_AC,(Col_AD=$A111)*(Col_AE="Arrive")),"")</f>
        <v/>
      </c>
      <c r="N111" s="27">
        <f t="array" ref="N111">IFERROR(_xlfn._xlws.FILTER(Col_Y,(Col_AD=$A111)*(Col_AE="Depart")),"")</f>
        <v/>
      </c>
      <c r="O111" s="28">
        <f t="array" ref="O111">IFERROR(_xlfn._xlws.FILTER(Col_Z,(Col_AD=$A111)*(Col_AE="Depart")),"")</f>
        <v/>
      </c>
      <c r="P111" s="30">
        <f t="array" ref="P111">IFERROR(_xlfn._xlws.FILTER(Col_AB,(Col_AD=$A111)*(Col_AE="Depart")),"")</f>
        <v/>
      </c>
      <c r="Q111" s="29">
        <f t="array" ref="Q111">IFERROR(_xlfn._xlws.FILTER(Col_AC,(Col_AD=$A111)*(Col_AE="Depart")),"")</f>
        <v/>
      </c>
      <c r="R111" s="31">
        <f t="array" ref="R111">IF(LEN(_xlfn.TEXTJOIN(,,IF(ISNUMBER(SEARCH({"Luggage"},INDEX(Col_M&amp;Col_R,MATCH(1,(Col_W=$C111)*(Col_AD=$A111),0)))),"*","")))&gt;0,"Luggage","")</f>
        <v/>
      </c>
    </row>
    <row r="112">
      <c r="A112" s="48" t="n"/>
      <c r="C112" s="49">
        <f t="array" ref="C112">IFERROR(INDEX(Col_W,MATCH(A112,Col_AD,0)),"")</f>
        <v/>
      </c>
      <c r="D112" s="21">
        <f t="array" ref="D112">IF(LEN(IF(ISNUMBER(SEARCH("hear*",INDEX(Col_M&amp;Col_R,MATCH(1,(Col_W=$C112)*(Col_AD=$A112),0)))),"*",""))&gt;0,"Y","")</f>
        <v/>
      </c>
      <c r="E112" s="22">
        <f t="array" ref="E112">IF(LEN(_xlfn.TEXTJOIN(,,IF(ISNUMBER(SEARCH({"VIP","Visual impairment"},INDEX(Col_M&amp;Col_R,MATCH(1,(Col_W=$C112)*(Col_AD=$A112),0)))),"*","")))&gt;0,"Y","")</f>
        <v/>
      </c>
      <c r="F112" s="24">
        <f t="array" ref="F112">IF(LEN(_xlfn.TEXTJOIN(,,IF(ISNUMBER(SEARCH({"Wheelchair user","Scooter"},INDEX(Col_M&amp;Col_R,MATCH(1,(Col_W=$C112)*(Col_AD=$A112),0)))),"*","")))&gt;0,"Y","")</f>
        <v/>
      </c>
      <c r="G112" s="23">
        <f t="array" ref="G112">IF(LEN(_xlfn.TEXTJOIN(,,IF(ISNUMBER(SEARCH({"Use of station buggy (if available)","Use of station wheelchair (if available)"},INDEX(Col_M&amp;Col_R,MATCH(1,(Col_W=$C112)*(Col_AD=$A112),0)))),"*","")))&gt;0,"Y","")</f>
        <v/>
      </c>
      <c r="H112" s="25">
        <f t="array" ref="H112">IF(LEN(_xlfn.TEXTJOIN(,,_xlfn.UNIQUE(IF(ISNUMBER(SEARCH({"Other mobility impairment","Learning difficulties","Other mobility aid user","Elderly","Uses walking stick"},INDEX(Col_M&amp;Col_R,MATCH(1,(Col_W=$C112)*(Col_AD=$A112),0)))),"*",""))))&gt;0,"Y","")</f>
        <v/>
      </c>
      <c r="I112" s="26">
        <f t="array" ref="I112">IF(LEN((_xlfn.TEXTJOIN(,,IF(ISNUMBER(SEARCH({"Wheelchair user","Scooter","Use of ramp"},INDEX(Col_M&amp;Col_R,MATCH(1,(Col_W=$C112)*(Col_AD=$A112),0)))),"*",""))))&gt;0,"Y","")</f>
        <v/>
      </c>
      <c r="J112" s="27">
        <f t="array" ref="J112">IFERROR(_xlfn._xlws.FILTER(Col_X,(Col_AD=$A112)*(Col_AE="Arrive")),"")</f>
        <v/>
      </c>
      <c r="K112" s="28">
        <f t="array" ref="K112">IFERROR(_xlfn._xlws.FILTER(Col_Z,(Col_AD=$A112)*(Col_AE="Arrive")),"")</f>
        <v/>
      </c>
      <c r="L112" s="54">
        <f t="array" ref="L112">IFERROR(_xlfn._xlws.FILTER(Col_AA,(Col_AD=$A112)*(Col_AE="Arrive")),"")</f>
        <v/>
      </c>
      <c r="M112" s="29">
        <f t="array" ref="M112">IFERROR(_xlfn._xlws.FILTER(Col_AC,(Col_AD=$A112)*(Col_AE="Arrive")),"")</f>
        <v/>
      </c>
      <c r="N112" s="27">
        <f t="array" ref="N112">IFERROR(_xlfn._xlws.FILTER(Col_Y,(Col_AD=$A112)*(Col_AE="Depart")),"")</f>
        <v/>
      </c>
      <c r="O112" s="28">
        <f t="array" ref="O112">IFERROR(_xlfn._xlws.FILTER(Col_Z,(Col_AD=$A112)*(Col_AE="Depart")),"")</f>
        <v/>
      </c>
      <c r="P112" s="30">
        <f t="array" ref="P112">IFERROR(_xlfn._xlws.FILTER(Col_AB,(Col_AD=$A112)*(Col_AE="Depart")),"")</f>
        <v/>
      </c>
      <c r="Q112" s="29">
        <f t="array" ref="Q112">IFERROR(_xlfn._xlws.FILTER(Col_AC,(Col_AD=$A112)*(Col_AE="Depart")),"")</f>
        <v/>
      </c>
      <c r="R112" s="31">
        <f t="array" ref="R112">IF(LEN(_xlfn.TEXTJOIN(,,IF(ISNUMBER(SEARCH({"Luggage"},INDEX(Col_M&amp;Col_R,MATCH(1,(Col_W=$C112)*(Col_AD=$A112),0)))),"*","")))&gt;0,"Luggage","")</f>
        <v/>
      </c>
    </row>
    <row r="113">
      <c r="A113" s="48" t="n"/>
      <c r="C113" s="49">
        <f t="array" ref="C113">IFERROR(INDEX(Col_W,MATCH(A113,Col_AD,0)),"")</f>
        <v/>
      </c>
      <c r="D113" s="21">
        <f t="array" ref="D113">IF(LEN(IF(ISNUMBER(SEARCH("hear*",INDEX(Col_M&amp;Col_R,MATCH(1,(Col_W=$C113)*(Col_AD=$A113),0)))),"*",""))&gt;0,"Y","")</f>
        <v/>
      </c>
      <c r="E113" s="22">
        <f t="array" ref="E113">IF(LEN(_xlfn.TEXTJOIN(,,IF(ISNUMBER(SEARCH({"VIP","Visual impairment"},INDEX(Col_M&amp;Col_R,MATCH(1,(Col_W=$C113)*(Col_AD=$A113),0)))),"*","")))&gt;0,"Y","")</f>
        <v/>
      </c>
      <c r="F113" s="24">
        <f t="array" ref="F113">IF(LEN(_xlfn.TEXTJOIN(,,IF(ISNUMBER(SEARCH({"Wheelchair user","Scooter"},INDEX(Col_M&amp;Col_R,MATCH(1,(Col_W=$C113)*(Col_AD=$A113),0)))),"*","")))&gt;0,"Y","")</f>
        <v/>
      </c>
      <c r="G113" s="23">
        <f t="array" ref="G113">IF(LEN(_xlfn.TEXTJOIN(,,IF(ISNUMBER(SEARCH({"Use of station buggy (if available)","Use of station wheelchair (if available)"},INDEX(Col_M&amp;Col_R,MATCH(1,(Col_W=$C113)*(Col_AD=$A113),0)))),"*","")))&gt;0,"Y","")</f>
        <v/>
      </c>
      <c r="H113" s="25">
        <f t="array" ref="H113">IF(LEN(_xlfn.TEXTJOIN(,,_xlfn.UNIQUE(IF(ISNUMBER(SEARCH({"Other mobility impairment","Learning difficulties","Other mobility aid user","Elderly","Uses walking stick"},INDEX(Col_M&amp;Col_R,MATCH(1,(Col_W=$C113)*(Col_AD=$A113),0)))),"*",""))))&gt;0,"Y","")</f>
        <v/>
      </c>
      <c r="I113" s="26">
        <f t="array" ref="I113">IF(LEN((_xlfn.TEXTJOIN(,,IF(ISNUMBER(SEARCH({"Wheelchair user","Scooter","Use of ramp"},INDEX(Col_M&amp;Col_R,MATCH(1,(Col_W=$C113)*(Col_AD=$A113),0)))),"*",""))))&gt;0,"Y","")</f>
        <v/>
      </c>
      <c r="J113" s="27">
        <f t="array" ref="J113">IFERROR(_xlfn._xlws.FILTER(Col_X,(Col_AD=$A113)*(Col_AE="Arrive")),"")</f>
        <v/>
      </c>
      <c r="K113" s="28">
        <f t="array" ref="K113">IFERROR(_xlfn._xlws.FILTER(Col_Z,(Col_AD=$A113)*(Col_AE="Arrive")),"")</f>
        <v/>
      </c>
      <c r="L113" s="54">
        <f t="array" ref="L113">IFERROR(_xlfn._xlws.FILTER(Col_AA,(Col_AD=$A113)*(Col_AE="Arrive")),"")</f>
        <v/>
      </c>
      <c r="M113" s="29">
        <f t="array" ref="M113">IFERROR(_xlfn._xlws.FILTER(Col_AC,(Col_AD=$A113)*(Col_AE="Arrive")),"")</f>
        <v/>
      </c>
      <c r="N113" s="27">
        <f t="array" ref="N113">IFERROR(_xlfn._xlws.FILTER(Col_Y,(Col_AD=$A113)*(Col_AE="Depart")),"")</f>
        <v/>
      </c>
      <c r="O113" s="28">
        <f t="array" ref="O113">IFERROR(_xlfn._xlws.FILTER(Col_Z,(Col_AD=$A113)*(Col_AE="Depart")),"")</f>
        <v/>
      </c>
      <c r="P113" s="30">
        <f t="array" ref="P113">IFERROR(_xlfn._xlws.FILTER(Col_AB,(Col_AD=$A113)*(Col_AE="Depart")),"")</f>
        <v/>
      </c>
      <c r="Q113" s="29">
        <f t="array" ref="Q113">IFERROR(_xlfn._xlws.FILTER(Col_AC,(Col_AD=$A113)*(Col_AE="Depart")),"")</f>
        <v/>
      </c>
      <c r="R113" s="31">
        <f t="array" ref="R113">IF(LEN(_xlfn.TEXTJOIN(,,IF(ISNUMBER(SEARCH({"Luggage"},INDEX(Col_M&amp;Col_R,MATCH(1,(Col_W=$C113)*(Col_AD=$A113),0)))),"*","")))&gt;0,"Luggage","")</f>
        <v/>
      </c>
    </row>
    <row r="114">
      <c r="A114" s="48" t="n"/>
      <c r="C114" s="49">
        <f t="array" ref="C114">IFERROR(INDEX(Col_W,MATCH(A114,Col_AD,0)),"")</f>
        <v/>
      </c>
      <c r="D114" s="21">
        <f t="array" ref="D114">IF(LEN(IF(ISNUMBER(SEARCH("hear*",INDEX(Col_M&amp;Col_R,MATCH(1,(Col_W=$C114)*(Col_AD=$A114),0)))),"*",""))&gt;0,"Y","")</f>
        <v/>
      </c>
      <c r="E114" s="22">
        <f t="array" ref="E114">IF(LEN(_xlfn.TEXTJOIN(,,IF(ISNUMBER(SEARCH({"VIP","Visual impairment"},INDEX(Col_M&amp;Col_R,MATCH(1,(Col_W=$C114)*(Col_AD=$A114),0)))),"*","")))&gt;0,"Y","")</f>
        <v/>
      </c>
      <c r="F114" s="24">
        <f t="array" ref="F114">IF(LEN(_xlfn.TEXTJOIN(,,IF(ISNUMBER(SEARCH({"Wheelchair user","Scooter"},INDEX(Col_M&amp;Col_R,MATCH(1,(Col_W=$C114)*(Col_AD=$A114),0)))),"*","")))&gt;0,"Y","")</f>
        <v/>
      </c>
      <c r="G114" s="23">
        <f t="array" ref="G114">IF(LEN(_xlfn.TEXTJOIN(,,IF(ISNUMBER(SEARCH({"Use of station buggy (if available)","Use of station wheelchair (if available)"},INDEX(Col_M&amp;Col_R,MATCH(1,(Col_W=$C114)*(Col_AD=$A114),0)))),"*","")))&gt;0,"Y","")</f>
        <v/>
      </c>
      <c r="H114" s="25">
        <f t="array" ref="H114">IF(LEN(_xlfn.TEXTJOIN(,,_xlfn.UNIQUE(IF(ISNUMBER(SEARCH({"Other mobility impairment","Learning difficulties","Other mobility aid user","Elderly","Uses walking stick"},INDEX(Col_M&amp;Col_R,MATCH(1,(Col_W=$C114)*(Col_AD=$A114),0)))),"*",""))))&gt;0,"Y","")</f>
        <v/>
      </c>
      <c r="I114" s="26">
        <f t="array" ref="I114">IF(LEN((_xlfn.TEXTJOIN(,,IF(ISNUMBER(SEARCH({"Wheelchair user","Scooter","Use of ramp"},INDEX(Col_M&amp;Col_R,MATCH(1,(Col_W=$C114)*(Col_AD=$A114),0)))),"*",""))))&gt;0,"Y","")</f>
        <v/>
      </c>
      <c r="J114" s="27">
        <f t="array" ref="J114">IFERROR(_xlfn._xlws.FILTER(Col_X,(Col_AD=$A114)*(Col_AE="Arrive")),"")</f>
        <v/>
      </c>
      <c r="K114" s="28">
        <f t="array" ref="K114">IFERROR(_xlfn._xlws.FILTER(Col_Z,(Col_AD=$A114)*(Col_AE="Arrive")),"")</f>
        <v/>
      </c>
      <c r="L114" s="54">
        <f t="array" ref="L114">IFERROR(_xlfn._xlws.FILTER(Col_AA,(Col_AD=$A114)*(Col_AE="Arrive")),"")</f>
        <v/>
      </c>
      <c r="M114" s="29">
        <f t="array" ref="M114">IFERROR(_xlfn._xlws.FILTER(Col_AC,(Col_AD=$A114)*(Col_AE="Arrive")),"")</f>
        <v/>
      </c>
      <c r="N114" s="27">
        <f t="array" ref="N114">IFERROR(_xlfn._xlws.FILTER(Col_Y,(Col_AD=$A114)*(Col_AE="Depart")),"")</f>
        <v/>
      </c>
      <c r="O114" s="28">
        <f t="array" ref="O114">IFERROR(_xlfn._xlws.FILTER(Col_Z,(Col_AD=$A114)*(Col_AE="Depart")),"")</f>
        <v/>
      </c>
      <c r="P114" s="30">
        <f t="array" ref="P114">IFERROR(_xlfn._xlws.FILTER(Col_AB,(Col_AD=$A114)*(Col_AE="Depart")),"")</f>
        <v/>
      </c>
      <c r="Q114" s="29">
        <f t="array" ref="Q114">IFERROR(_xlfn._xlws.FILTER(Col_AC,(Col_AD=$A114)*(Col_AE="Depart")),"")</f>
        <v/>
      </c>
      <c r="R114" s="31">
        <f t="array" ref="R114">IF(LEN(_xlfn.TEXTJOIN(,,IF(ISNUMBER(SEARCH({"Luggage"},INDEX(Col_M&amp;Col_R,MATCH(1,(Col_W=$C114)*(Col_AD=$A114),0)))),"*","")))&gt;0,"Luggage","")</f>
        <v/>
      </c>
    </row>
    <row r="115">
      <c r="A115" s="48" t="n"/>
      <c r="C115" s="49">
        <f t="array" ref="C115">IFERROR(INDEX(Col_W,MATCH(A115,Col_AD,0)),"")</f>
        <v/>
      </c>
      <c r="D115" s="21">
        <f t="array" ref="D115">IF(LEN(IF(ISNUMBER(SEARCH("hear*",INDEX(Col_M&amp;Col_R,MATCH(1,(Col_W=$C115)*(Col_AD=$A115),0)))),"*",""))&gt;0,"Y","")</f>
        <v/>
      </c>
      <c r="E115" s="22">
        <f t="array" ref="E115">IF(LEN(_xlfn.TEXTJOIN(,,IF(ISNUMBER(SEARCH({"VIP","Visual impairment"},INDEX(Col_M&amp;Col_R,MATCH(1,(Col_W=$C115)*(Col_AD=$A115),0)))),"*","")))&gt;0,"Y","")</f>
        <v/>
      </c>
      <c r="F115" s="24">
        <f t="array" ref="F115">IF(LEN(_xlfn.TEXTJOIN(,,IF(ISNUMBER(SEARCH({"Wheelchair user","Scooter"},INDEX(Col_M&amp;Col_R,MATCH(1,(Col_W=$C115)*(Col_AD=$A115),0)))),"*","")))&gt;0,"Y","")</f>
        <v/>
      </c>
      <c r="G115" s="23">
        <f t="array" ref="G115">IF(LEN(_xlfn.TEXTJOIN(,,IF(ISNUMBER(SEARCH({"Use of station buggy (if available)","Use of station wheelchair (if available)"},INDEX(Col_M&amp;Col_R,MATCH(1,(Col_W=$C115)*(Col_AD=$A115),0)))),"*","")))&gt;0,"Y","")</f>
        <v/>
      </c>
      <c r="H115" s="25">
        <f t="array" ref="H115">IF(LEN(_xlfn.TEXTJOIN(,,_xlfn.UNIQUE(IF(ISNUMBER(SEARCH({"Other mobility impairment","Learning difficulties","Other mobility aid user","Elderly","Uses walking stick"},INDEX(Col_M&amp;Col_R,MATCH(1,(Col_W=$C115)*(Col_AD=$A115),0)))),"*",""))))&gt;0,"Y","")</f>
        <v/>
      </c>
      <c r="I115" s="26">
        <f t="array" ref="I115">IF(LEN((_xlfn.TEXTJOIN(,,IF(ISNUMBER(SEARCH({"Wheelchair user","Scooter","Use of ramp"},INDEX(Col_M&amp;Col_R,MATCH(1,(Col_W=$C115)*(Col_AD=$A115),0)))),"*",""))))&gt;0,"Y","")</f>
        <v/>
      </c>
      <c r="J115" s="27">
        <f t="array" ref="J115">IFERROR(_xlfn._xlws.FILTER(Col_X,(Col_AD=$A115)*(Col_AE="Arrive")),"")</f>
        <v/>
      </c>
      <c r="K115" s="28">
        <f t="array" ref="K115">IFERROR(_xlfn._xlws.FILTER(Col_Z,(Col_AD=$A115)*(Col_AE="Arrive")),"")</f>
        <v/>
      </c>
      <c r="L115" s="54">
        <f t="array" ref="L115">IFERROR(_xlfn._xlws.FILTER(Col_AA,(Col_AD=$A115)*(Col_AE="Arrive")),"")</f>
        <v/>
      </c>
      <c r="M115" s="29">
        <f t="array" ref="M115">IFERROR(_xlfn._xlws.FILTER(Col_AC,(Col_AD=$A115)*(Col_AE="Arrive")),"")</f>
        <v/>
      </c>
      <c r="N115" s="27">
        <f t="array" ref="N115">IFERROR(_xlfn._xlws.FILTER(Col_Y,(Col_AD=$A115)*(Col_AE="Depart")),"")</f>
        <v/>
      </c>
      <c r="O115" s="28">
        <f t="array" ref="O115">IFERROR(_xlfn._xlws.FILTER(Col_Z,(Col_AD=$A115)*(Col_AE="Depart")),"")</f>
        <v/>
      </c>
      <c r="P115" s="30">
        <f t="array" ref="P115">IFERROR(_xlfn._xlws.FILTER(Col_AB,(Col_AD=$A115)*(Col_AE="Depart")),"")</f>
        <v/>
      </c>
      <c r="Q115" s="29">
        <f t="array" ref="Q115">IFERROR(_xlfn._xlws.FILTER(Col_AC,(Col_AD=$A115)*(Col_AE="Depart")),"")</f>
        <v/>
      </c>
      <c r="R115" s="31">
        <f t="array" ref="R115">IF(LEN(_xlfn.TEXTJOIN(,,IF(ISNUMBER(SEARCH({"Luggage"},INDEX(Col_M&amp;Col_R,MATCH(1,(Col_W=$C115)*(Col_AD=$A115),0)))),"*","")))&gt;0,"Luggage","")</f>
        <v/>
      </c>
    </row>
    <row r="116">
      <c r="A116" s="48" t="n"/>
      <c r="C116" s="49">
        <f t="array" ref="C116">IFERROR(INDEX(Col_W,MATCH(A116,Col_AD,0)),"")</f>
        <v/>
      </c>
      <c r="D116" s="21">
        <f t="array" ref="D116">IF(LEN(IF(ISNUMBER(SEARCH("hear*",INDEX(Col_M&amp;Col_R,MATCH(1,(Col_W=$C116)*(Col_AD=$A116),0)))),"*",""))&gt;0,"Y","")</f>
        <v/>
      </c>
      <c r="E116" s="22">
        <f t="array" ref="E116">IF(LEN(_xlfn.TEXTJOIN(,,IF(ISNUMBER(SEARCH({"VIP","Visual impairment"},INDEX(Col_M&amp;Col_R,MATCH(1,(Col_W=$C116)*(Col_AD=$A116),0)))),"*","")))&gt;0,"Y","")</f>
        <v/>
      </c>
      <c r="F116" s="24">
        <f t="array" ref="F116">IF(LEN(_xlfn.TEXTJOIN(,,IF(ISNUMBER(SEARCH({"Wheelchair user","Scooter"},INDEX(Col_M&amp;Col_R,MATCH(1,(Col_W=$C116)*(Col_AD=$A116),0)))),"*","")))&gt;0,"Y","")</f>
        <v/>
      </c>
      <c r="G116" s="23">
        <f t="array" ref="G116">IF(LEN(_xlfn.TEXTJOIN(,,IF(ISNUMBER(SEARCH({"Use of station buggy (if available)","Use of station wheelchair (if available)"},INDEX(Col_M&amp;Col_R,MATCH(1,(Col_W=$C116)*(Col_AD=$A116),0)))),"*","")))&gt;0,"Y","")</f>
        <v/>
      </c>
      <c r="H116" s="25">
        <f t="array" ref="H116">IF(LEN(_xlfn.TEXTJOIN(,,_xlfn.UNIQUE(IF(ISNUMBER(SEARCH({"Other mobility impairment","Learning difficulties","Other mobility aid user","Elderly","Uses walking stick"},INDEX(Col_M&amp;Col_R,MATCH(1,(Col_W=$C116)*(Col_AD=$A116),0)))),"*",""))))&gt;0,"Y","")</f>
        <v/>
      </c>
      <c r="I116" s="26">
        <f t="array" ref="I116">IF(LEN((_xlfn.TEXTJOIN(,,IF(ISNUMBER(SEARCH({"Wheelchair user","Scooter","Use of ramp"},INDEX(Col_M&amp;Col_R,MATCH(1,(Col_W=$C116)*(Col_AD=$A116),0)))),"*",""))))&gt;0,"Y","")</f>
        <v/>
      </c>
      <c r="J116" s="27">
        <f t="array" ref="J116">IFERROR(_xlfn._xlws.FILTER(Col_X,(Col_AD=$A116)*(Col_AE="Arrive")),"")</f>
        <v/>
      </c>
      <c r="K116" s="28">
        <f t="array" ref="K116">IFERROR(_xlfn._xlws.FILTER(Col_Z,(Col_AD=$A116)*(Col_AE="Arrive")),"")</f>
        <v/>
      </c>
      <c r="L116" s="54">
        <f t="array" ref="L116">IFERROR(_xlfn._xlws.FILTER(Col_AA,(Col_AD=$A116)*(Col_AE="Arrive")),"")</f>
        <v/>
      </c>
      <c r="M116" s="29">
        <f t="array" ref="M116">IFERROR(_xlfn._xlws.FILTER(Col_AC,(Col_AD=$A116)*(Col_AE="Arrive")),"")</f>
        <v/>
      </c>
      <c r="N116" s="27">
        <f t="array" ref="N116">IFERROR(_xlfn._xlws.FILTER(Col_Y,(Col_AD=$A116)*(Col_AE="Depart")),"")</f>
        <v/>
      </c>
      <c r="O116" s="28">
        <f t="array" ref="O116">IFERROR(_xlfn._xlws.FILTER(Col_Z,(Col_AD=$A116)*(Col_AE="Depart")),"")</f>
        <v/>
      </c>
      <c r="P116" s="30">
        <f t="array" ref="P116">IFERROR(_xlfn._xlws.FILTER(Col_AB,(Col_AD=$A116)*(Col_AE="Depart")),"")</f>
        <v/>
      </c>
      <c r="Q116" s="29">
        <f t="array" ref="Q116">IFERROR(_xlfn._xlws.FILTER(Col_AC,(Col_AD=$A116)*(Col_AE="Depart")),"")</f>
        <v/>
      </c>
      <c r="R116" s="31">
        <f t="array" ref="R116">IF(LEN(_xlfn.TEXTJOIN(,,IF(ISNUMBER(SEARCH({"Luggage"},INDEX(Col_M&amp;Col_R,MATCH(1,(Col_W=$C116)*(Col_AD=$A116),0)))),"*","")))&gt;0,"Luggage","")</f>
        <v/>
      </c>
    </row>
    <row r="117">
      <c r="A117" s="48" t="n"/>
      <c r="C117" s="49">
        <f t="array" ref="C117">IFERROR(INDEX(Col_W,MATCH(A117,Col_AD,0)),"")</f>
        <v/>
      </c>
      <c r="D117" s="21">
        <f t="array" ref="D117">IF(LEN(IF(ISNUMBER(SEARCH("hear*",INDEX(Col_M&amp;Col_R,MATCH(1,(Col_W=$C117)*(Col_AD=$A117),0)))),"*",""))&gt;0,"Y","")</f>
        <v/>
      </c>
      <c r="E117" s="22">
        <f t="array" ref="E117">IF(LEN(_xlfn.TEXTJOIN(,,IF(ISNUMBER(SEARCH({"VIP","Visual impairment"},INDEX(Col_M&amp;Col_R,MATCH(1,(Col_W=$C117)*(Col_AD=$A117),0)))),"*","")))&gt;0,"Y","")</f>
        <v/>
      </c>
      <c r="F117" s="24">
        <f t="array" ref="F117">IF(LEN(_xlfn.TEXTJOIN(,,IF(ISNUMBER(SEARCH({"Wheelchair user","Scooter"},INDEX(Col_M&amp;Col_R,MATCH(1,(Col_W=$C117)*(Col_AD=$A117),0)))),"*","")))&gt;0,"Y","")</f>
        <v/>
      </c>
      <c r="G117" s="23">
        <f t="array" ref="G117">IF(LEN(_xlfn.TEXTJOIN(,,IF(ISNUMBER(SEARCH({"Use of station buggy (if available)","Use of station wheelchair (if available)"},INDEX(Col_M&amp;Col_R,MATCH(1,(Col_W=$C117)*(Col_AD=$A117),0)))),"*","")))&gt;0,"Y","")</f>
        <v/>
      </c>
      <c r="H117" s="25">
        <f t="array" ref="H117">IF(LEN(_xlfn.TEXTJOIN(,,_xlfn.UNIQUE(IF(ISNUMBER(SEARCH({"Other mobility impairment","Learning difficulties","Other mobility aid user","Elderly","Uses walking stick"},INDEX(Col_M&amp;Col_R,MATCH(1,(Col_W=$C117)*(Col_AD=$A117),0)))),"*",""))))&gt;0,"Y","")</f>
        <v/>
      </c>
      <c r="I117" s="26">
        <f t="array" ref="I117">IF(LEN((_xlfn.TEXTJOIN(,,IF(ISNUMBER(SEARCH({"Wheelchair user","Scooter","Use of ramp"},INDEX(Col_M&amp;Col_R,MATCH(1,(Col_W=$C117)*(Col_AD=$A117),0)))),"*",""))))&gt;0,"Y","")</f>
        <v/>
      </c>
      <c r="J117" s="27">
        <f t="array" ref="J117">IFERROR(_xlfn._xlws.FILTER(Col_X,(Col_AD=$A117)*(Col_AE="Arrive")),"")</f>
        <v/>
      </c>
      <c r="K117" s="28">
        <f t="array" ref="K117">IFERROR(_xlfn._xlws.FILTER(Col_Z,(Col_AD=$A117)*(Col_AE="Arrive")),"")</f>
        <v/>
      </c>
      <c r="L117" s="54">
        <f t="array" ref="L117">IFERROR(_xlfn._xlws.FILTER(Col_AA,(Col_AD=$A117)*(Col_AE="Arrive")),"")</f>
        <v/>
      </c>
      <c r="M117" s="29">
        <f t="array" ref="M117">IFERROR(_xlfn._xlws.FILTER(Col_AC,(Col_AD=$A117)*(Col_AE="Arrive")),"")</f>
        <v/>
      </c>
      <c r="N117" s="27">
        <f t="array" ref="N117">IFERROR(_xlfn._xlws.FILTER(Col_Y,(Col_AD=$A117)*(Col_AE="Depart")),"")</f>
        <v/>
      </c>
      <c r="O117" s="28">
        <f t="array" ref="O117">IFERROR(_xlfn._xlws.FILTER(Col_Z,(Col_AD=$A117)*(Col_AE="Depart")),"")</f>
        <v/>
      </c>
      <c r="P117" s="30">
        <f t="array" ref="P117">IFERROR(_xlfn._xlws.FILTER(Col_AB,(Col_AD=$A117)*(Col_AE="Depart")),"")</f>
        <v/>
      </c>
      <c r="Q117" s="29">
        <f t="array" ref="Q117">IFERROR(_xlfn._xlws.FILTER(Col_AC,(Col_AD=$A117)*(Col_AE="Depart")),"")</f>
        <v/>
      </c>
      <c r="R117" s="31">
        <f t="array" ref="R117">IF(LEN(_xlfn.TEXTJOIN(,,IF(ISNUMBER(SEARCH({"Luggage"},INDEX(Col_M&amp;Col_R,MATCH(1,(Col_W=$C117)*(Col_AD=$A117),0)))),"*","")))&gt;0,"Luggage","")</f>
        <v/>
      </c>
    </row>
    <row r="118">
      <c r="A118" s="48" t="n"/>
      <c r="C118" s="49">
        <f t="array" ref="C118">IFERROR(INDEX(Col_W,MATCH(A118,Col_AD,0)),"")</f>
        <v/>
      </c>
      <c r="D118" s="21">
        <f t="array" ref="D118">IF(LEN(IF(ISNUMBER(SEARCH("hear*",INDEX(Col_M&amp;Col_R,MATCH(1,(Col_W=$C118)*(Col_AD=$A118),0)))),"*",""))&gt;0,"Y","")</f>
        <v/>
      </c>
      <c r="E118" s="22">
        <f t="array" ref="E118">IF(LEN(_xlfn.TEXTJOIN(,,IF(ISNUMBER(SEARCH({"VIP","Visual impairment"},INDEX(Col_M&amp;Col_R,MATCH(1,(Col_W=$C118)*(Col_AD=$A118),0)))),"*","")))&gt;0,"Y","")</f>
        <v/>
      </c>
      <c r="F118" s="24">
        <f t="array" ref="F118">IF(LEN(_xlfn.TEXTJOIN(,,IF(ISNUMBER(SEARCH({"Wheelchair user","Scooter"},INDEX(Col_M&amp;Col_R,MATCH(1,(Col_W=$C118)*(Col_AD=$A118),0)))),"*","")))&gt;0,"Y","")</f>
        <v/>
      </c>
      <c r="G118" s="23">
        <f t="array" ref="G118">IF(LEN(_xlfn.TEXTJOIN(,,IF(ISNUMBER(SEARCH({"Use of station buggy (if available)","Use of station wheelchair (if available)"},INDEX(Col_M&amp;Col_R,MATCH(1,(Col_W=$C118)*(Col_AD=$A118),0)))),"*","")))&gt;0,"Y","")</f>
        <v/>
      </c>
      <c r="H118" s="25">
        <f t="array" ref="H118">IF(LEN(_xlfn.TEXTJOIN(,,_xlfn.UNIQUE(IF(ISNUMBER(SEARCH({"Other mobility impairment","Learning difficulties","Other mobility aid user","Elderly","Uses walking stick"},INDEX(Col_M&amp;Col_R,MATCH(1,(Col_W=$C118)*(Col_AD=$A118),0)))),"*",""))))&gt;0,"Y","")</f>
        <v/>
      </c>
      <c r="I118" s="26">
        <f t="array" ref="I118">IF(LEN((_xlfn.TEXTJOIN(,,IF(ISNUMBER(SEARCH({"Wheelchair user","Scooter","Use of ramp"},INDEX(Col_M&amp;Col_R,MATCH(1,(Col_W=$C118)*(Col_AD=$A118),0)))),"*",""))))&gt;0,"Y","")</f>
        <v/>
      </c>
      <c r="J118" s="27">
        <f t="array" ref="J118">IFERROR(_xlfn._xlws.FILTER(Col_X,(Col_AD=$A118)*(Col_AE="Arrive")),"")</f>
        <v/>
      </c>
      <c r="K118" s="28">
        <f t="array" ref="K118">IFERROR(_xlfn._xlws.FILTER(Col_Z,(Col_AD=$A118)*(Col_AE="Arrive")),"")</f>
        <v/>
      </c>
      <c r="L118" s="54">
        <f t="array" ref="L118">IFERROR(_xlfn._xlws.FILTER(Col_AA,(Col_AD=$A118)*(Col_AE="Arrive")),"")</f>
        <v/>
      </c>
      <c r="M118" s="29">
        <f t="array" ref="M118">IFERROR(_xlfn._xlws.FILTER(Col_AC,(Col_AD=$A118)*(Col_AE="Arrive")),"")</f>
        <v/>
      </c>
      <c r="N118" s="27">
        <f t="array" ref="N118">IFERROR(_xlfn._xlws.FILTER(Col_Y,(Col_AD=$A118)*(Col_AE="Depart")),"")</f>
        <v/>
      </c>
      <c r="O118" s="28">
        <f t="array" ref="O118">IFERROR(_xlfn._xlws.FILTER(Col_Z,(Col_AD=$A118)*(Col_AE="Depart")),"")</f>
        <v/>
      </c>
      <c r="P118" s="30">
        <f t="array" ref="P118">IFERROR(_xlfn._xlws.FILTER(Col_AB,(Col_AD=$A118)*(Col_AE="Depart")),"")</f>
        <v/>
      </c>
      <c r="Q118" s="29">
        <f t="array" ref="Q118">IFERROR(_xlfn._xlws.FILTER(Col_AC,(Col_AD=$A118)*(Col_AE="Depart")),"")</f>
        <v/>
      </c>
      <c r="R118" s="31">
        <f t="array" ref="R118">IF(LEN(_xlfn.TEXTJOIN(,,IF(ISNUMBER(SEARCH({"Luggage"},INDEX(Col_M&amp;Col_R,MATCH(1,(Col_W=$C118)*(Col_AD=$A118),0)))),"*","")))&gt;0,"Luggage","")</f>
        <v/>
      </c>
    </row>
    <row r="119">
      <c r="A119" s="48" t="n"/>
      <c r="C119" s="49">
        <f t="array" ref="C119">IFERROR(INDEX(Col_W,MATCH(A119,Col_AD,0)),"")</f>
        <v/>
      </c>
      <c r="D119" s="21">
        <f t="array" ref="D119">IF(LEN(IF(ISNUMBER(SEARCH("hear*",INDEX(Col_M&amp;Col_R,MATCH(1,(Col_W=$C119)*(Col_AD=$A119),0)))),"*",""))&gt;0,"Y","")</f>
        <v/>
      </c>
      <c r="E119" s="22">
        <f t="array" ref="E119">IF(LEN(_xlfn.TEXTJOIN(,,IF(ISNUMBER(SEARCH({"VIP","Visual impairment"},INDEX(Col_M&amp;Col_R,MATCH(1,(Col_W=$C119)*(Col_AD=$A119),0)))),"*","")))&gt;0,"Y","")</f>
        <v/>
      </c>
      <c r="F119" s="24">
        <f t="array" ref="F119">IF(LEN(_xlfn.TEXTJOIN(,,IF(ISNUMBER(SEARCH({"Wheelchair user","Scooter"},INDEX(Col_M&amp;Col_R,MATCH(1,(Col_W=$C119)*(Col_AD=$A119),0)))),"*","")))&gt;0,"Y","")</f>
        <v/>
      </c>
      <c r="G119" s="23">
        <f t="array" ref="G119">IF(LEN(_xlfn.TEXTJOIN(,,IF(ISNUMBER(SEARCH({"Use of station buggy (if available)","Use of station wheelchair (if available)"},INDEX(Col_M&amp;Col_R,MATCH(1,(Col_W=$C119)*(Col_AD=$A119),0)))),"*","")))&gt;0,"Y","")</f>
        <v/>
      </c>
      <c r="H119" s="25">
        <f t="array" ref="H119">IF(LEN(_xlfn.TEXTJOIN(,,_xlfn.UNIQUE(IF(ISNUMBER(SEARCH({"Other mobility impairment","Learning difficulties","Other mobility aid user","Elderly","Uses walking stick"},INDEX(Col_M&amp;Col_R,MATCH(1,(Col_W=$C119)*(Col_AD=$A119),0)))),"*",""))))&gt;0,"Y","")</f>
        <v/>
      </c>
      <c r="I119" s="26">
        <f t="array" ref="I119">IF(LEN((_xlfn.TEXTJOIN(,,IF(ISNUMBER(SEARCH({"Wheelchair user","Scooter","Use of ramp"},INDEX(Col_M&amp;Col_R,MATCH(1,(Col_W=$C119)*(Col_AD=$A119),0)))),"*",""))))&gt;0,"Y","")</f>
        <v/>
      </c>
      <c r="J119" s="27">
        <f t="array" ref="J119">IFERROR(_xlfn._xlws.FILTER(Col_X,(Col_AD=$A119)*(Col_AE="Arrive")),"")</f>
        <v/>
      </c>
      <c r="K119" s="28">
        <f t="array" ref="K119">IFERROR(_xlfn._xlws.FILTER(Col_Z,(Col_AD=$A119)*(Col_AE="Arrive")),"")</f>
        <v/>
      </c>
      <c r="L119" s="54">
        <f t="array" ref="L119">IFERROR(_xlfn._xlws.FILTER(Col_AA,(Col_AD=$A119)*(Col_AE="Arrive")),"")</f>
        <v/>
      </c>
      <c r="M119" s="29">
        <f t="array" ref="M119">IFERROR(_xlfn._xlws.FILTER(Col_AC,(Col_AD=$A119)*(Col_AE="Arrive")),"")</f>
        <v/>
      </c>
      <c r="N119" s="27">
        <f t="array" ref="N119">IFERROR(_xlfn._xlws.FILTER(Col_Y,(Col_AD=$A119)*(Col_AE="Depart")),"")</f>
        <v/>
      </c>
      <c r="O119" s="28">
        <f t="array" ref="O119">IFERROR(_xlfn._xlws.FILTER(Col_Z,(Col_AD=$A119)*(Col_AE="Depart")),"")</f>
        <v/>
      </c>
      <c r="P119" s="30">
        <f t="array" ref="P119">IFERROR(_xlfn._xlws.FILTER(Col_AB,(Col_AD=$A119)*(Col_AE="Depart")),"")</f>
        <v/>
      </c>
      <c r="Q119" s="29">
        <f t="array" ref="Q119">IFERROR(_xlfn._xlws.FILTER(Col_AC,(Col_AD=$A119)*(Col_AE="Depart")),"")</f>
        <v/>
      </c>
      <c r="R119" s="31">
        <f t="array" ref="R119">IF(LEN(_xlfn.TEXTJOIN(,,IF(ISNUMBER(SEARCH({"Luggage"},INDEX(Col_M&amp;Col_R,MATCH(1,(Col_W=$C119)*(Col_AD=$A119),0)))),"*","")))&gt;0,"Luggage","")</f>
        <v/>
      </c>
    </row>
    <row r="120">
      <c r="A120" s="48" t="n"/>
      <c r="C120" s="49">
        <f t="array" ref="C120">IFERROR(INDEX(Col_W,MATCH(A120,Col_AD,0)),"")</f>
        <v/>
      </c>
      <c r="D120" s="21">
        <f t="array" ref="D120">IF(LEN(IF(ISNUMBER(SEARCH("hear*",INDEX(Col_M&amp;Col_R,MATCH(1,(Col_W=$C120)*(Col_AD=$A120),0)))),"*",""))&gt;0,"Y","")</f>
        <v/>
      </c>
      <c r="E120" s="22">
        <f t="array" ref="E120">IF(LEN(_xlfn.TEXTJOIN(,,IF(ISNUMBER(SEARCH({"VIP","Visual impairment"},INDEX(Col_M&amp;Col_R,MATCH(1,(Col_W=$C120)*(Col_AD=$A120),0)))),"*","")))&gt;0,"Y","")</f>
        <v/>
      </c>
      <c r="F120" s="24">
        <f t="array" ref="F120">IF(LEN(_xlfn.TEXTJOIN(,,IF(ISNUMBER(SEARCH({"Wheelchair user","Scooter"},INDEX(Col_M&amp;Col_R,MATCH(1,(Col_W=$C120)*(Col_AD=$A120),0)))),"*","")))&gt;0,"Y","")</f>
        <v/>
      </c>
      <c r="G120" s="23">
        <f t="array" ref="G120">IF(LEN(_xlfn.TEXTJOIN(,,IF(ISNUMBER(SEARCH({"Use of station buggy (if available)","Use of station wheelchair (if available)"},INDEX(Col_M&amp;Col_R,MATCH(1,(Col_W=$C120)*(Col_AD=$A120),0)))),"*","")))&gt;0,"Y","")</f>
        <v/>
      </c>
      <c r="H120" s="25">
        <f t="array" ref="H120">IF(LEN(_xlfn.TEXTJOIN(,,_xlfn.UNIQUE(IF(ISNUMBER(SEARCH({"Other mobility impairment","Learning difficulties","Other mobility aid user","Elderly","Uses walking stick"},INDEX(Col_M&amp;Col_R,MATCH(1,(Col_W=$C120)*(Col_AD=$A120),0)))),"*",""))))&gt;0,"Y","")</f>
        <v/>
      </c>
      <c r="I120" s="26">
        <f t="array" ref="I120">IF(LEN((_xlfn.TEXTJOIN(,,IF(ISNUMBER(SEARCH({"Wheelchair user","Scooter","Use of ramp"},INDEX(Col_M&amp;Col_R,MATCH(1,(Col_W=$C120)*(Col_AD=$A120),0)))),"*",""))))&gt;0,"Y","")</f>
        <v/>
      </c>
      <c r="J120" s="27">
        <f t="array" ref="J120">IFERROR(_xlfn._xlws.FILTER(Col_X,(Col_AD=$A120)*(Col_AE="Arrive")),"")</f>
        <v/>
      </c>
      <c r="K120" s="28">
        <f t="array" ref="K120">IFERROR(_xlfn._xlws.FILTER(Col_Z,(Col_AD=$A120)*(Col_AE="Arrive")),"")</f>
        <v/>
      </c>
      <c r="L120" s="54">
        <f t="array" ref="L120">IFERROR(_xlfn._xlws.FILTER(Col_AA,(Col_AD=$A120)*(Col_AE="Arrive")),"")</f>
        <v/>
      </c>
      <c r="M120" s="29">
        <f t="array" ref="M120">IFERROR(_xlfn._xlws.FILTER(Col_AC,(Col_AD=$A120)*(Col_AE="Arrive")),"")</f>
        <v/>
      </c>
      <c r="N120" s="27">
        <f t="array" ref="N120">IFERROR(_xlfn._xlws.FILTER(Col_Y,(Col_AD=$A120)*(Col_AE="Depart")),"")</f>
        <v/>
      </c>
      <c r="O120" s="28">
        <f t="array" ref="O120">IFERROR(_xlfn._xlws.FILTER(Col_Z,(Col_AD=$A120)*(Col_AE="Depart")),"")</f>
        <v/>
      </c>
      <c r="P120" s="30">
        <f t="array" ref="P120">IFERROR(_xlfn._xlws.FILTER(Col_AB,(Col_AD=$A120)*(Col_AE="Depart")),"")</f>
        <v/>
      </c>
      <c r="Q120" s="29">
        <f t="array" ref="Q120">IFERROR(_xlfn._xlws.FILTER(Col_AC,(Col_AD=$A120)*(Col_AE="Depart")),"")</f>
        <v/>
      </c>
      <c r="R120" s="31">
        <f t="array" ref="R120">IF(LEN(_xlfn.TEXTJOIN(,,IF(ISNUMBER(SEARCH({"Luggage"},INDEX(Col_M&amp;Col_R,MATCH(1,(Col_W=$C120)*(Col_AD=$A120),0)))),"*","")))&gt;0,"Luggage","")</f>
        <v/>
      </c>
    </row>
    <row r="121">
      <c r="A121" s="48" t="n"/>
      <c r="C121" s="49">
        <f t="array" ref="C121">IFERROR(INDEX(Col_W,MATCH(A121,Col_AD,0)),"")</f>
        <v/>
      </c>
      <c r="D121" s="21">
        <f t="array" ref="D121">IF(LEN(IF(ISNUMBER(SEARCH("hear*",INDEX(Col_M&amp;Col_R,MATCH(1,(Col_W=$C121)*(Col_AD=$A121),0)))),"*",""))&gt;0,"Y","")</f>
        <v/>
      </c>
      <c r="E121" s="22">
        <f t="array" ref="E121">IF(LEN(_xlfn.TEXTJOIN(,,IF(ISNUMBER(SEARCH({"VIP","Visual impairment"},INDEX(Col_M&amp;Col_R,MATCH(1,(Col_W=$C121)*(Col_AD=$A121),0)))),"*","")))&gt;0,"Y","")</f>
        <v/>
      </c>
      <c r="F121" s="24">
        <f t="array" ref="F121">IF(LEN(_xlfn.TEXTJOIN(,,IF(ISNUMBER(SEARCH({"Wheelchair user","Scooter"},INDEX(Col_M&amp;Col_R,MATCH(1,(Col_W=$C121)*(Col_AD=$A121),0)))),"*","")))&gt;0,"Y","")</f>
        <v/>
      </c>
      <c r="G121" s="23">
        <f t="array" ref="G121">IF(LEN(_xlfn.TEXTJOIN(,,IF(ISNUMBER(SEARCH({"Use of station buggy (if available)","Use of station wheelchair (if available)"},INDEX(Col_M&amp;Col_R,MATCH(1,(Col_W=$C121)*(Col_AD=$A121),0)))),"*","")))&gt;0,"Y","")</f>
        <v/>
      </c>
      <c r="H121" s="25">
        <f t="array" ref="H121">IF(LEN(_xlfn.TEXTJOIN(,,_xlfn.UNIQUE(IF(ISNUMBER(SEARCH({"Other mobility impairment","Learning difficulties","Other mobility aid user","Elderly","Uses walking stick"},INDEX(Col_M&amp;Col_R,MATCH(1,(Col_W=$C121)*(Col_AD=$A121),0)))),"*",""))))&gt;0,"Y","")</f>
        <v/>
      </c>
      <c r="I121" s="26">
        <f t="array" ref="I121">IF(LEN((_xlfn.TEXTJOIN(,,IF(ISNUMBER(SEARCH({"Wheelchair user","Scooter","Use of ramp"},INDEX(Col_M&amp;Col_R,MATCH(1,(Col_W=$C121)*(Col_AD=$A121),0)))),"*",""))))&gt;0,"Y","")</f>
        <v/>
      </c>
      <c r="J121" s="27">
        <f t="array" ref="J121">IFERROR(_xlfn._xlws.FILTER(Col_X,(Col_AD=$A121)*(Col_AE="Arrive")),"")</f>
        <v/>
      </c>
      <c r="K121" s="28">
        <f t="array" ref="K121">IFERROR(_xlfn._xlws.FILTER(Col_Z,(Col_AD=$A121)*(Col_AE="Arrive")),"")</f>
        <v/>
      </c>
      <c r="L121" s="54">
        <f t="array" ref="L121">IFERROR(_xlfn._xlws.FILTER(Col_AA,(Col_AD=$A121)*(Col_AE="Arrive")),"")</f>
        <v/>
      </c>
      <c r="M121" s="29">
        <f t="array" ref="M121">IFERROR(_xlfn._xlws.FILTER(Col_AC,(Col_AD=$A121)*(Col_AE="Arrive")),"")</f>
        <v/>
      </c>
      <c r="N121" s="27">
        <f t="array" ref="N121">IFERROR(_xlfn._xlws.FILTER(Col_Y,(Col_AD=$A121)*(Col_AE="Depart")),"")</f>
        <v/>
      </c>
      <c r="O121" s="28">
        <f t="array" ref="O121">IFERROR(_xlfn._xlws.FILTER(Col_Z,(Col_AD=$A121)*(Col_AE="Depart")),"")</f>
        <v/>
      </c>
      <c r="P121" s="30">
        <f t="array" ref="P121">IFERROR(_xlfn._xlws.FILTER(Col_AB,(Col_AD=$A121)*(Col_AE="Depart")),"")</f>
        <v/>
      </c>
      <c r="Q121" s="29">
        <f t="array" ref="Q121">IFERROR(_xlfn._xlws.FILTER(Col_AC,(Col_AD=$A121)*(Col_AE="Depart")),"")</f>
        <v/>
      </c>
      <c r="R121" s="31">
        <f t="array" ref="R121">IF(LEN(_xlfn.TEXTJOIN(,,IF(ISNUMBER(SEARCH({"Luggage"},INDEX(Col_M&amp;Col_R,MATCH(1,(Col_W=$C121)*(Col_AD=$A121),0)))),"*","")))&gt;0,"Luggage","")</f>
        <v/>
      </c>
    </row>
    <row r="122">
      <c r="A122" s="48" t="n"/>
      <c r="C122" s="49">
        <f t="array" ref="C122">IFERROR(INDEX(Col_W,MATCH(A122,Col_AD,0)),"")</f>
        <v/>
      </c>
      <c r="D122" s="21">
        <f t="array" ref="D122">IF(LEN(IF(ISNUMBER(SEARCH("hear*",INDEX(Col_M&amp;Col_R,MATCH(1,(Col_W=$C122)*(Col_AD=$A122),0)))),"*",""))&gt;0,"Y","")</f>
        <v/>
      </c>
      <c r="E122" s="22">
        <f t="array" ref="E122">IF(LEN(_xlfn.TEXTJOIN(,,IF(ISNUMBER(SEARCH({"VIP","Visual impairment"},INDEX(Col_M&amp;Col_R,MATCH(1,(Col_W=$C122)*(Col_AD=$A122),0)))),"*","")))&gt;0,"Y","")</f>
        <v/>
      </c>
      <c r="F122" s="24">
        <f t="array" ref="F122">IF(LEN(_xlfn.TEXTJOIN(,,IF(ISNUMBER(SEARCH({"Wheelchair user","Scooter"},INDEX(Col_M&amp;Col_R,MATCH(1,(Col_W=$C122)*(Col_AD=$A122),0)))),"*","")))&gt;0,"Y","")</f>
        <v/>
      </c>
      <c r="G122" s="23">
        <f t="array" ref="G122">IF(LEN(_xlfn.TEXTJOIN(,,IF(ISNUMBER(SEARCH({"Use of station buggy (if available)","Use of station wheelchair (if available)"},INDEX(Col_M&amp;Col_R,MATCH(1,(Col_W=$C122)*(Col_AD=$A122),0)))),"*","")))&gt;0,"Y","")</f>
        <v/>
      </c>
      <c r="H122" s="25">
        <f t="array" ref="H122">IF(LEN(_xlfn.TEXTJOIN(,,_xlfn.UNIQUE(IF(ISNUMBER(SEARCH({"Other mobility impairment","Learning difficulties","Other mobility aid user","Elderly","Uses walking stick"},INDEX(Col_M&amp;Col_R,MATCH(1,(Col_W=$C122)*(Col_AD=$A122),0)))),"*",""))))&gt;0,"Y","")</f>
        <v/>
      </c>
      <c r="I122" s="26">
        <f t="array" ref="I122">IF(LEN((_xlfn.TEXTJOIN(,,IF(ISNUMBER(SEARCH({"Wheelchair user","Scooter","Use of ramp"},INDEX(Col_M&amp;Col_R,MATCH(1,(Col_W=$C122)*(Col_AD=$A122),0)))),"*",""))))&gt;0,"Y","")</f>
        <v/>
      </c>
      <c r="J122" s="27">
        <f t="array" ref="J122">IFERROR(_xlfn._xlws.FILTER(Col_X,(Col_AD=$A122)*(Col_AE="Arrive")),"")</f>
        <v/>
      </c>
      <c r="K122" s="28">
        <f t="array" ref="K122">IFERROR(_xlfn._xlws.FILTER(Col_Z,(Col_AD=$A122)*(Col_AE="Arrive")),"")</f>
        <v/>
      </c>
      <c r="L122" s="54">
        <f t="array" ref="L122">IFERROR(_xlfn._xlws.FILTER(Col_AA,(Col_AD=$A122)*(Col_AE="Arrive")),"")</f>
        <v/>
      </c>
      <c r="M122" s="29">
        <f t="array" ref="M122">IFERROR(_xlfn._xlws.FILTER(Col_AC,(Col_AD=$A122)*(Col_AE="Arrive")),"")</f>
        <v/>
      </c>
      <c r="N122" s="27">
        <f t="array" ref="N122">IFERROR(_xlfn._xlws.FILTER(Col_Y,(Col_AD=$A122)*(Col_AE="Depart")),"")</f>
        <v/>
      </c>
      <c r="O122" s="28">
        <f t="array" ref="O122">IFERROR(_xlfn._xlws.FILTER(Col_Z,(Col_AD=$A122)*(Col_AE="Depart")),"")</f>
        <v/>
      </c>
      <c r="P122" s="30">
        <f t="array" ref="P122">IFERROR(_xlfn._xlws.FILTER(Col_AB,(Col_AD=$A122)*(Col_AE="Depart")),"")</f>
        <v/>
      </c>
      <c r="Q122" s="29">
        <f t="array" ref="Q122">IFERROR(_xlfn._xlws.FILTER(Col_AC,(Col_AD=$A122)*(Col_AE="Depart")),"")</f>
        <v/>
      </c>
      <c r="R122" s="31">
        <f t="array" ref="R122">IF(LEN(_xlfn.TEXTJOIN(,,IF(ISNUMBER(SEARCH({"Luggage"},INDEX(Col_M&amp;Col_R,MATCH(1,(Col_W=$C122)*(Col_AD=$A122),0)))),"*","")))&gt;0,"Luggage","")</f>
        <v/>
      </c>
    </row>
    <row r="123">
      <c r="A123" s="48" t="n"/>
      <c r="C123" s="49">
        <f t="array" ref="C123">IFERROR(INDEX(Col_W,MATCH(A123,Col_AD,0)),"")</f>
        <v/>
      </c>
      <c r="D123" s="21">
        <f t="array" ref="D123">IF(LEN(IF(ISNUMBER(SEARCH("hear*",INDEX(Col_M&amp;Col_R,MATCH(1,(Col_W=$C123)*(Col_AD=$A123),0)))),"*",""))&gt;0,"Y","")</f>
        <v/>
      </c>
      <c r="E123" s="22">
        <f t="array" ref="E123">IF(LEN(_xlfn.TEXTJOIN(,,IF(ISNUMBER(SEARCH({"VIP","Visual impairment"},INDEX(Col_M&amp;Col_R,MATCH(1,(Col_W=$C123)*(Col_AD=$A123),0)))),"*","")))&gt;0,"Y","")</f>
        <v/>
      </c>
      <c r="F123" s="24">
        <f t="array" ref="F123">IF(LEN(_xlfn.TEXTJOIN(,,IF(ISNUMBER(SEARCH({"Wheelchair user","Scooter"},INDEX(Col_M&amp;Col_R,MATCH(1,(Col_W=$C123)*(Col_AD=$A123),0)))),"*","")))&gt;0,"Y","")</f>
        <v/>
      </c>
      <c r="G123" s="23">
        <f t="array" ref="G123">IF(LEN(_xlfn.TEXTJOIN(,,IF(ISNUMBER(SEARCH({"Use of station buggy (if available)","Use of station wheelchair (if available)"},INDEX(Col_M&amp;Col_R,MATCH(1,(Col_W=$C123)*(Col_AD=$A123),0)))),"*","")))&gt;0,"Y","")</f>
        <v/>
      </c>
      <c r="H123" s="25">
        <f t="array" ref="H123">IF(LEN(_xlfn.TEXTJOIN(,,_xlfn.UNIQUE(IF(ISNUMBER(SEARCH({"Other mobility impairment","Learning difficulties","Other mobility aid user","Elderly","Uses walking stick"},INDEX(Col_M&amp;Col_R,MATCH(1,(Col_W=$C123)*(Col_AD=$A123),0)))),"*",""))))&gt;0,"Y","")</f>
        <v/>
      </c>
      <c r="I123" s="26">
        <f t="array" ref="I123">IF(LEN((_xlfn.TEXTJOIN(,,IF(ISNUMBER(SEARCH({"Wheelchair user","Scooter","Use of ramp"},INDEX(Col_M&amp;Col_R,MATCH(1,(Col_W=$C123)*(Col_AD=$A123),0)))),"*",""))))&gt;0,"Y","")</f>
        <v/>
      </c>
      <c r="J123" s="27">
        <f t="array" ref="J123">IFERROR(_xlfn._xlws.FILTER(Col_X,(Col_AD=$A123)*(Col_AE="Arrive")),"")</f>
        <v/>
      </c>
      <c r="K123" s="28">
        <f t="array" ref="K123">IFERROR(_xlfn._xlws.FILTER(Col_Z,(Col_AD=$A123)*(Col_AE="Arrive")),"")</f>
        <v/>
      </c>
      <c r="L123" s="54">
        <f t="array" ref="L123">IFERROR(_xlfn._xlws.FILTER(Col_AA,(Col_AD=$A123)*(Col_AE="Arrive")),"")</f>
        <v/>
      </c>
      <c r="M123" s="29">
        <f t="array" ref="M123">IFERROR(_xlfn._xlws.FILTER(Col_AC,(Col_AD=$A123)*(Col_AE="Arrive")),"")</f>
        <v/>
      </c>
      <c r="N123" s="27">
        <f t="array" ref="N123">IFERROR(_xlfn._xlws.FILTER(Col_Y,(Col_AD=$A123)*(Col_AE="Depart")),"")</f>
        <v/>
      </c>
      <c r="O123" s="28">
        <f t="array" ref="O123">IFERROR(_xlfn._xlws.FILTER(Col_Z,(Col_AD=$A123)*(Col_AE="Depart")),"")</f>
        <v/>
      </c>
      <c r="P123" s="30">
        <f t="array" ref="P123">IFERROR(_xlfn._xlws.FILTER(Col_AB,(Col_AD=$A123)*(Col_AE="Depart")),"")</f>
        <v/>
      </c>
      <c r="Q123" s="29">
        <f t="array" ref="Q123">IFERROR(_xlfn._xlws.FILTER(Col_AC,(Col_AD=$A123)*(Col_AE="Depart")),"")</f>
        <v/>
      </c>
      <c r="R123" s="31">
        <f t="array" ref="R123">IF(LEN(_xlfn.TEXTJOIN(,,IF(ISNUMBER(SEARCH({"Luggage"},INDEX(Col_M&amp;Col_R,MATCH(1,(Col_W=$C123)*(Col_AD=$A123),0)))),"*","")))&gt;0,"Luggage","")</f>
        <v/>
      </c>
    </row>
    <row r="124">
      <c r="A124" s="48" t="n"/>
      <c r="C124" s="49">
        <f t="array" ref="C124">IFERROR(INDEX(Col_W,MATCH(A124,Col_AD,0)),"")</f>
        <v/>
      </c>
      <c r="D124" s="21">
        <f t="array" ref="D124">IF(LEN(IF(ISNUMBER(SEARCH("hear*",INDEX(Col_M&amp;Col_R,MATCH(1,(Col_W=$C124)*(Col_AD=$A124),0)))),"*",""))&gt;0,"Y","")</f>
        <v/>
      </c>
      <c r="E124" s="22">
        <f t="array" ref="E124">IF(LEN(_xlfn.TEXTJOIN(,,IF(ISNUMBER(SEARCH({"VIP","Visual impairment"},INDEX(Col_M&amp;Col_R,MATCH(1,(Col_W=$C124)*(Col_AD=$A124),0)))),"*","")))&gt;0,"Y","")</f>
        <v/>
      </c>
      <c r="F124" s="24">
        <f t="array" ref="F124">IF(LEN(_xlfn.TEXTJOIN(,,IF(ISNUMBER(SEARCH({"Wheelchair user","Scooter"},INDEX(Col_M&amp;Col_R,MATCH(1,(Col_W=$C124)*(Col_AD=$A124),0)))),"*","")))&gt;0,"Y","")</f>
        <v/>
      </c>
      <c r="G124" s="23">
        <f t="array" ref="G124">IF(LEN(_xlfn.TEXTJOIN(,,IF(ISNUMBER(SEARCH({"Use of station buggy (if available)","Use of station wheelchair (if available)"},INDEX(Col_M&amp;Col_R,MATCH(1,(Col_W=$C124)*(Col_AD=$A124),0)))),"*","")))&gt;0,"Y","")</f>
        <v/>
      </c>
      <c r="H124" s="25">
        <f t="array" ref="H124">IF(LEN(_xlfn.TEXTJOIN(,,_xlfn.UNIQUE(IF(ISNUMBER(SEARCH({"Other mobility impairment","Learning difficulties","Other mobility aid user","Elderly","Uses walking stick"},INDEX(Col_M&amp;Col_R,MATCH(1,(Col_W=$C124)*(Col_AD=$A124),0)))),"*",""))))&gt;0,"Y","")</f>
        <v/>
      </c>
      <c r="I124" s="26">
        <f t="array" ref="I124">IF(LEN((_xlfn.TEXTJOIN(,,IF(ISNUMBER(SEARCH({"Wheelchair user","Scooter","Use of ramp"},INDEX(Col_M&amp;Col_R,MATCH(1,(Col_W=$C124)*(Col_AD=$A124),0)))),"*",""))))&gt;0,"Y","")</f>
        <v/>
      </c>
      <c r="J124" s="27">
        <f t="array" ref="J124">IFERROR(_xlfn._xlws.FILTER(Col_X,(Col_AD=$A124)*(Col_AE="Arrive")),"")</f>
        <v/>
      </c>
      <c r="K124" s="28">
        <f t="array" ref="K124">IFERROR(_xlfn._xlws.FILTER(Col_Z,(Col_AD=$A124)*(Col_AE="Arrive")),"")</f>
        <v/>
      </c>
      <c r="L124" s="54">
        <f t="array" ref="L124">IFERROR(_xlfn._xlws.FILTER(Col_AA,(Col_AD=$A124)*(Col_AE="Arrive")),"")</f>
        <v/>
      </c>
      <c r="M124" s="29">
        <f t="array" ref="M124">IFERROR(_xlfn._xlws.FILTER(Col_AC,(Col_AD=$A124)*(Col_AE="Arrive")),"")</f>
        <v/>
      </c>
      <c r="N124" s="27">
        <f t="array" ref="N124">IFERROR(_xlfn._xlws.FILTER(Col_Y,(Col_AD=$A124)*(Col_AE="Depart")),"")</f>
        <v/>
      </c>
      <c r="O124" s="28">
        <f t="array" ref="O124">IFERROR(_xlfn._xlws.FILTER(Col_Z,(Col_AD=$A124)*(Col_AE="Depart")),"")</f>
        <v/>
      </c>
      <c r="P124" s="30">
        <f t="array" ref="P124">IFERROR(_xlfn._xlws.FILTER(Col_AB,(Col_AD=$A124)*(Col_AE="Depart")),"")</f>
        <v/>
      </c>
      <c r="Q124" s="29">
        <f t="array" ref="Q124">IFERROR(_xlfn._xlws.FILTER(Col_AC,(Col_AD=$A124)*(Col_AE="Depart")),"")</f>
        <v/>
      </c>
      <c r="R124" s="31">
        <f t="array" ref="R124">IF(LEN(_xlfn.TEXTJOIN(,,IF(ISNUMBER(SEARCH({"Luggage"},INDEX(Col_M&amp;Col_R,MATCH(1,(Col_W=$C124)*(Col_AD=$A124),0)))),"*","")))&gt;0,"Luggage","")</f>
        <v/>
      </c>
    </row>
    <row r="125">
      <c r="A125" s="48" t="n"/>
      <c r="C125" s="49">
        <f t="array" ref="C125">IFERROR(INDEX(Col_W,MATCH(A125,Col_AD,0)),"")</f>
        <v/>
      </c>
      <c r="D125" s="21">
        <f t="array" ref="D125">IF(LEN(IF(ISNUMBER(SEARCH("hear*",INDEX(Col_M&amp;Col_R,MATCH(1,(Col_W=$C125)*(Col_AD=$A125),0)))),"*",""))&gt;0,"Y","")</f>
        <v/>
      </c>
      <c r="E125" s="22">
        <f t="array" ref="E125">IF(LEN(_xlfn.TEXTJOIN(,,IF(ISNUMBER(SEARCH({"VIP","Visual impairment"},INDEX(Col_M&amp;Col_R,MATCH(1,(Col_W=$C125)*(Col_AD=$A125),0)))),"*","")))&gt;0,"Y","")</f>
        <v/>
      </c>
      <c r="F125" s="24">
        <f t="array" ref="F125">IF(LEN(_xlfn.TEXTJOIN(,,IF(ISNUMBER(SEARCH({"Wheelchair user","Scooter"},INDEX(Col_M&amp;Col_R,MATCH(1,(Col_W=$C125)*(Col_AD=$A125),0)))),"*","")))&gt;0,"Y","")</f>
        <v/>
      </c>
      <c r="G125" s="23">
        <f t="array" ref="G125">IF(LEN(_xlfn.TEXTJOIN(,,IF(ISNUMBER(SEARCH({"Use of station buggy (if available)","Use of station wheelchair (if available)"},INDEX(Col_M&amp;Col_R,MATCH(1,(Col_W=$C125)*(Col_AD=$A125),0)))),"*","")))&gt;0,"Y","")</f>
        <v/>
      </c>
      <c r="H125" s="25">
        <f t="array" ref="H125">IF(LEN(_xlfn.TEXTJOIN(,,_xlfn.UNIQUE(IF(ISNUMBER(SEARCH({"Other mobility impairment","Learning difficulties","Other mobility aid user","Elderly","Uses walking stick"},INDEX(Col_M&amp;Col_R,MATCH(1,(Col_W=$C125)*(Col_AD=$A125),0)))),"*",""))))&gt;0,"Y","")</f>
        <v/>
      </c>
      <c r="I125" s="26">
        <f t="array" ref="I125">IF(LEN((_xlfn.TEXTJOIN(,,IF(ISNUMBER(SEARCH({"Wheelchair user","Scooter","Use of ramp"},INDEX(Col_M&amp;Col_R,MATCH(1,(Col_W=$C125)*(Col_AD=$A125),0)))),"*",""))))&gt;0,"Y","")</f>
        <v/>
      </c>
      <c r="J125" s="27">
        <f t="array" ref="J125">IFERROR(_xlfn._xlws.FILTER(Col_X,(Col_AD=$A125)*(Col_AE="Arrive")),"")</f>
        <v/>
      </c>
      <c r="K125" s="28">
        <f t="array" ref="K125">IFERROR(_xlfn._xlws.FILTER(Col_Z,(Col_AD=$A125)*(Col_AE="Arrive")),"")</f>
        <v/>
      </c>
      <c r="L125" s="54">
        <f t="array" ref="L125">IFERROR(_xlfn._xlws.FILTER(Col_AA,(Col_AD=$A125)*(Col_AE="Arrive")),"")</f>
        <v/>
      </c>
      <c r="M125" s="29">
        <f t="array" ref="M125">IFERROR(_xlfn._xlws.FILTER(Col_AC,(Col_AD=$A125)*(Col_AE="Arrive")),"")</f>
        <v/>
      </c>
      <c r="N125" s="27">
        <f t="array" ref="N125">IFERROR(_xlfn._xlws.FILTER(Col_Y,(Col_AD=$A125)*(Col_AE="Depart")),"")</f>
        <v/>
      </c>
      <c r="O125" s="28">
        <f t="array" ref="O125">IFERROR(_xlfn._xlws.FILTER(Col_Z,(Col_AD=$A125)*(Col_AE="Depart")),"")</f>
        <v/>
      </c>
      <c r="P125" s="30">
        <f t="array" ref="P125">IFERROR(_xlfn._xlws.FILTER(Col_AB,(Col_AD=$A125)*(Col_AE="Depart")),"")</f>
        <v/>
      </c>
      <c r="Q125" s="29">
        <f t="array" ref="Q125">IFERROR(_xlfn._xlws.FILTER(Col_AC,(Col_AD=$A125)*(Col_AE="Depart")),"")</f>
        <v/>
      </c>
      <c r="R125" s="31">
        <f t="array" ref="R125">IF(LEN(_xlfn.TEXTJOIN(,,IF(ISNUMBER(SEARCH({"Luggage"},INDEX(Col_M&amp;Col_R,MATCH(1,(Col_W=$C125)*(Col_AD=$A125),0)))),"*","")))&gt;0,"Luggage","")</f>
        <v/>
      </c>
    </row>
    <row r="126">
      <c r="A126" s="48" t="n"/>
      <c r="C126" s="49">
        <f t="array" ref="C126">IFERROR(INDEX(Col_W,MATCH(A126,Col_AD,0)),"")</f>
        <v/>
      </c>
      <c r="D126" s="21">
        <f t="array" ref="D126">IF(LEN(IF(ISNUMBER(SEARCH("hear*",INDEX(Col_M&amp;Col_R,MATCH(1,(Col_W=$C126)*(Col_AD=$A126),0)))),"*",""))&gt;0,"Y","")</f>
        <v/>
      </c>
      <c r="E126" s="22">
        <f t="array" ref="E126">IF(LEN(_xlfn.TEXTJOIN(,,IF(ISNUMBER(SEARCH({"VIP","Visual impairment"},INDEX(Col_M&amp;Col_R,MATCH(1,(Col_W=$C126)*(Col_AD=$A126),0)))),"*","")))&gt;0,"Y","")</f>
        <v/>
      </c>
      <c r="F126" s="24">
        <f t="array" ref="F126">IF(LEN(_xlfn.TEXTJOIN(,,IF(ISNUMBER(SEARCH({"Wheelchair user","Scooter"},INDEX(Col_M&amp;Col_R,MATCH(1,(Col_W=$C126)*(Col_AD=$A126),0)))),"*","")))&gt;0,"Y","")</f>
        <v/>
      </c>
      <c r="G126" s="23">
        <f t="array" ref="G126">IF(LEN(_xlfn.TEXTJOIN(,,IF(ISNUMBER(SEARCH({"Use of station buggy (if available)","Use of station wheelchair (if available)"},INDEX(Col_M&amp;Col_R,MATCH(1,(Col_W=$C126)*(Col_AD=$A126),0)))),"*","")))&gt;0,"Y","")</f>
        <v/>
      </c>
      <c r="H126" s="25">
        <f t="array" ref="H126">IF(LEN(_xlfn.TEXTJOIN(,,_xlfn.UNIQUE(IF(ISNUMBER(SEARCH({"Other mobility impairment","Learning difficulties","Other mobility aid user","Elderly","Uses walking stick"},INDEX(Col_M&amp;Col_R,MATCH(1,(Col_W=$C126)*(Col_AD=$A126),0)))),"*",""))))&gt;0,"Y","")</f>
        <v/>
      </c>
      <c r="I126" s="26">
        <f t="array" ref="I126">IF(LEN((_xlfn.TEXTJOIN(,,IF(ISNUMBER(SEARCH({"Wheelchair user","Scooter","Use of ramp"},INDEX(Col_M&amp;Col_R,MATCH(1,(Col_W=$C126)*(Col_AD=$A126),0)))),"*",""))))&gt;0,"Y","")</f>
        <v/>
      </c>
      <c r="J126" s="27">
        <f t="array" ref="J126">IFERROR(_xlfn._xlws.FILTER(Col_X,(Col_AD=$A126)*(Col_AE="Arrive")),"")</f>
        <v/>
      </c>
      <c r="K126" s="28">
        <f t="array" ref="K126">IFERROR(_xlfn._xlws.FILTER(Col_Z,(Col_AD=$A126)*(Col_AE="Arrive")),"")</f>
        <v/>
      </c>
      <c r="L126" s="54">
        <f t="array" ref="L126">IFERROR(_xlfn._xlws.FILTER(Col_AA,(Col_AD=$A126)*(Col_AE="Arrive")),"")</f>
        <v/>
      </c>
      <c r="M126" s="29">
        <f t="array" ref="M126">IFERROR(_xlfn._xlws.FILTER(Col_AC,(Col_AD=$A126)*(Col_AE="Arrive")),"")</f>
        <v/>
      </c>
      <c r="N126" s="27">
        <f t="array" ref="N126">IFERROR(_xlfn._xlws.FILTER(Col_Y,(Col_AD=$A126)*(Col_AE="Depart")),"")</f>
        <v/>
      </c>
      <c r="O126" s="28">
        <f t="array" ref="O126">IFERROR(_xlfn._xlws.FILTER(Col_Z,(Col_AD=$A126)*(Col_AE="Depart")),"")</f>
        <v/>
      </c>
      <c r="P126" s="30">
        <f t="array" ref="P126">IFERROR(_xlfn._xlws.FILTER(Col_AB,(Col_AD=$A126)*(Col_AE="Depart")),"")</f>
        <v/>
      </c>
      <c r="Q126" s="29">
        <f t="array" ref="Q126">IFERROR(_xlfn._xlws.FILTER(Col_AC,(Col_AD=$A126)*(Col_AE="Depart")),"")</f>
        <v/>
      </c>
      <c r="R126" s="31">
        <f t="array" ref="R126">IF(LEN(_xlfn.TEXTJOIN(,,IF(ISNUMBER(SEARCH({"Luggage"},INDEX(Col_M&amp;Col_R,MATCH(1,(Col_W=$C126)*(Col_AD=$A126),0)))),"*","")))&gt;0,"Luggage","")</f>
        <v/>
      </c>
    </row>
    <row r="127">
      <c r="A127" s="48" t="n"/>
      <c r="C127" s="49">
        <f t="array" ref="C127">IFERROR(INDEX(Col_W,MATCH(A127,Col_AD,0)),"")</f>
        <v/>
      </c>
      <c r="D127" s="21">
        <f t="array" ref="D127">IF(LEN(IF(ISNUMBER(SEARCH("hear*",INDEX(Col_M&amp;Col_R,MATCH(1,(Col_W=$C127)*(Col_AD=$A127),0)))),"*",""))&gt;0,"Y","")</f>
        <v/>
      </c>
      <c r="E127" s="22">
        <f t="array" ref="E127">IF(LEN(_xlfn.TEXTJOIN(,,IF(ISNUMBER(SEARCH({"VIP","Visual impairment"},INDEX(Col_M&amp;Col_R,MATCH(1,(Col_W=$C127)*(Col_AD=$A127),0)))),"*","")))&gt;0,"Y","")</f>
        <v/>
      </c>
      <c r="F127" s="24">
        <f t="array" ref="F127">IF(LEN(_xlfn.TEXTJOIN(,,IF(ISNUMBER(SEARCH({"Wheelchair user","Scooter"},INDEX(Col_M&amp;Col_R,MATCH(1,(Col_W=$C127)*(Col_AD=$A127),0)))),"*","")))&gt;0,"Y","")</f>
        <v/>
      </c>
      <c r="G127" s="23">
        <f t="array" ref="G127">IF(LEN(_xlfn.TEXTJOIN(,,IF(ISNUMBER(SEARCH({"Use of station buggy (if available)","Use of station wheelchair (if available)"},INDEX(Col_M&amp;Col_R,MATCH(1,(Col_W=$C127)*(Col_AD=$A127),0)))),"*","")))&gt;0,"Y","")</f>
        <v/>
      </c>
      <c r="H127" s="25">
        <f t="array" ref="H127">IF(LEN(_xlfn.TEXTJOIN(,,_xlfn.UNIQUE(IF(ISNUMBER(SEARCH({"Other mobility impairment","Learning difficulties","Other mobility aid user","Elderly","Uses walking stick"},INDEX(Col_M&amp;Col_R,MATCH(1,(Col_W=$C127)*(Col_AD=$A127),0)))),"*",""))))&gt;0,"Y","")</f>
        <v/>
      </c>
      <c r="I127" s="26">
        <f t="array" ref="I127">IF(LEN((_xlfn.TEXTJOIN(,,IF(ISNUMBER(SEARCH({"Wheelchair user","Scooter","Use of ramp"},INDEX(Col_M&amp;Col_R,MATCH(1,(Col_W=$C127)*(Col_AD=$A127),0)))),"*",""))))&gt;0,"Y","")</f>
        <v/>
      </c>
      <c r="J127" s="27">
        <f t="array" ref="J127">IFERROR(_xlfn._xlws.FILTER(Col_X,(Col_AD=$A127)*(Col_AE="Arrive")),"")</f>
        <v/>
      </c>
      <c r="K127" s="28">
        <f t="array" ref="K127">IFERROR(_xlfn._xlws.FILTER(Col_Z,(Col_AD=$A127)*(Col_AE="Arrive")),"")</f>
        <v/>
      </c>
      <c r="L127" s="54">
        <f t="array" ref="L127">IFERROR(_xlfn._xlws.FILTER(Col_AA,(Col_AD=$A127)*(Col_AE="Arrive")),"")</f>
        <v/>
      </c>
      <c r="M127" s="29">
        <f t="array" ref="M127">IFERROR(_xlfn._xlws.FILTER(Col_AC,(Col_AD=$A127)*(Col_AE="Arrive")),"")</f>
        <v/>
      </c>
      <c r="N127" s="27">
        <f t="array" ref="N127">IFERROR(_xlfn._xlws.FILTER(Col_Y,(Col_AD=$A127)*(Col_AE="Depart")),"")</f>
        <v/>
      </c>
      <c r="O127" s="28">
        <f t="array" ref="O127">IFERROR(_xlfn._xlws.FILTER(Col_Z,(Col_AD=$A127)*(Col_AE="Depart")),"")</f>
        <v/>
      </c>
      <c r="P127" s="30">
        <f t="array" ref="P127">IFERROR(_xlfn._xlws.FILTER(Col_AB,(Col_AD=$A127)*(Col_AE="Depart")),"")</f>
        <v/>
      </c>
      <c r="Q127" s="29">
        <f t="array" ref="Q127">IFERROR(_xlfn._xlws.FILTER(Col_AC,(Col_AD=$A127)*(Col_AE="Depart")),"")</f>
        <v/>
      </c>
      <c r="R127" s="31">
        <f t="array" ref="R127">IF(LEN(_xlfn.TEXTJOIN(,,IF(ISNUMBER(SEARCH({"Luggage"},INDEX(Col_M&amp;Col_R,MATCH(1,(Col_W=$C127)*(Col_AD=$A127),0)))),"*","")))&gt;0,"Luggage","")</f>
        <v/>
      </c>
    </row>
    <row r="128">
      <c r="A128" s="48" t="n"/>
      <c r="C128" s="49">
        <f t="array" ref="C128">IFERROR(INDEX(Col_W,MATCH(A128,Col_AD,0)),"")</f>
        <v/>
      </c>
      <c r="D128" s="21">
        <f t="array" ref="D128">IF(LEN(IF(ISNUMBER(SEARCH("hear*",INDEX(Col_M&amp;Col_R,MATCH(1,(Col_W=$C128)*(Col_AD=$A128),0)))),"*",""))&gt;0,"Y","")</f>
        <v/>
      </c>
      <c r="E128" s="22">
        <f t="array" ref="E128">IF(LEN(_xlfn.TEXTJOIN(,,IF(ISNUMBER(SEARCH({"VIP","Visual impairment"},INDEX(Col_M&amp;Col_R,MATCH(1,(Col_W=$C128)*(Col_AD=$A128),0)))),"*","")))&gt;0,"Y","")</f>
        <v/>
      </c>
      <c r="F128" s="24">
        <f t="array" ref="F128">IF(LEN(_xlfn.TEXTJOIN(,,IF(ISNUMBER(SEARCH({"Wheelchair user","Scooter"},INDEX(Col_M&amp;Col_R,MATCH(1,(Col_W=$C128)*(Col_AD=$A128),0)))),"*","")))&gt;0,"Y","")</f>
        <v/>
      </c>
      <c r="G128" s="23">
        <f t="array" ref="G128">IF(LEN(_xlfn.TEXTJOIN(,,IF(ISNUMBER(SEARCH({"Use of station buggy (if available)","Use of station wheelchair (if available)"},INDEX(Col_M&amp;Col_R,MATCH(1,(Col_W=$C128)*(Col_AD=$A128),0)))),"*","")))&gt;0,"Y","")</f>
        <v/>
      </c>
      <c r="H128" s="25">
        <f t="array" ref="H128">IF(LEN(_xlfn.TEXTJOIN(,,_xlfn.UNIQUE(IF(ISNUMBER(SEARCH({"Other mobility impairment","Learning difficulties","Other mobility aid user","Elderly","Uses walking stick"},INDEX(Col_M&amp;Col_R,MATCH(1,(Col_W=$C128)*(Col_AD=$A128),0)))),"*",""))))&gt;0,"Y","")</f>
        <v/>
      </c>
      <c r="I128" s="26">
        <f t="array" ref="I128">IF(LEN((_xlfn.TEXTJOIN(,,IF(ISNUMBER(SEARCH({"Wheelchair user","Scooter","Use of ramp"},INDEX(Col_M&amp;Col_R,MATCH(1,(Col_W=$C128)*(Col_AD=$A128),0)))),"*",""))))&gt;0,"Y","")</f>
        <v/>
      </c>
      <c r="J128" s="27">
        <f t="array" ref="J128">IFERROR(_xlfn._xlws.FILTER(Col_X,(Col_AD=$A128)*(Col_AE="Arrive")),"")</f>
        <v/>
      </c>
      <c r="K128" s="28">
        <f t="array" ref="K128">IFERROR(_xlfn._xlws.FILTER(Col_Z,(Col_AD=$A128)*(Col_AE="Arrive")),"")</f>
        <v/>
      </c>
      <c r="L128" s="54">
        <f t="array" ref="L128">IFERROR(_xlfn._xlws.FILTER(Col_AA,(Col_AD=$A128)*(Col_AE="Arrive")),"")</f>
        <v/>
      </c>
      <c r="M128" s="29">
        <f t="array" ref="M128">IFERROR(_xlfn._xlws.FILTER(Col_AC,(Col_AD=$A128)*(Col_AE="Arrive")),"")</f>
        <v/>
      </c>
      <c r="N128" s="27">
        <f t="array" ref="N128">IFERROR(_xlfn._xlws.FILTER(Col_Y,(Col_AD=$A128)*(Col_AE="Depart")),"")</f>
        <v/>
      </c>
      <c r="O128" s="28">
        <f t="array" ref="O128">IFERROR(_xlfn._xlws.FILTER(Col_Z,(Col_AD=$A128)*(Col_AE="Depart")),"")</f>
        <v/>
      </c>
      <c r="P128" s="30">
        <f t="array" ref="P128">IFERROR(_xlfn._xlws.FILTER(Col_AB,(Col_AD=$A128)*(Col_AE="Depart")),"")</f>
        <v/>
      </c>
      <c r="Q128" s="29">
        <f t="array" ref="Q128">IFERROR(_xlfn._xlws.FILTER(Col_AC,(Col_AD=$A128)*(Col_AE="Depart")),"")</f>
        <v/>
      </c>
      <c r="R128" s="31">
        <f t="array" ref="R128">IF(LEN(_xlfn.TEXTJOIN(,,IF(ISNUMBER(SEARCH({"Luggage"},INDEX(Col_M&amp;Col_R,MATCH(1,(Col_W=$C128)*(Col_AD=$A128),0)))),"*","")))&gt;0,"Luggage","")</f>
        <v/>
      </c>
    </row>
    <row r="129">
      <c r="A129" s="48" t="n"/>
      <c r="C129" s="49">
        <f t="array" ref="C129">IFERROR(INDEX(Col_W,MATCH(A129,Col_AD,0)),"")</f>
        <v/>
      </c>
      <c r="D129" s="21">
        <f t="array" ref="D129">IF(LEN(IF(ISNUMBER(SEARCH("hear*",INDEX(Col_M&amp;Col_R,MATCH(1,(Col_W=$C129)*(Col_AD=$A129),0)))),"*",""))&gt;0,"Y","")</f>
        <v/>
      </c>
      <c r="E129" s="22">
        <f t="array" ref="E129">IF(LEN(_xlfn.TEXTJOIN(,,IF(ISNUMBER(SEARCH({"VIP","Visual impairment"},INDEX(Col_M&amp;Col_R,MATCH(1,(Col_W=$C129)*(Col_AD=$A129),0)))),"*","")))&gt;0,"Y","")</f>
        <v/>
      </c>
      <c r="F129" s="24">
        <f t="array" ref="F129">IF(LEN(_xlfn.TEXTJOIN(,,IF(ISNUMBER(SEARCH({"Wheelchair user","Scooter"},INDEX(Col_M&amp;Col_R,MATCH(1,(Col_W=$C129)*(Col_AD=$A129),0)))),"*","")))&gt;0,"Y","")</f>
        <v/>
      </c>
      <c r="G129" s="23">
        <f t="array" ref="G129">IF(LEN(_xlfn.TEXTJOIN(,,IF(ISNUMBER(SEARCH({"Use of station buggy (if available)","Use of station wheelchair (if available)"},INDEX(Col_M&amp;Col_R,MATCH(1,(Col_W=$C129)*(Col_AD=$A129),0)))),"*","")))&gt;0,"Y","")</f>
        <v/>
      </c>
      <c r="H129" s="25">
        <f t="array" ref="H129">IF(LEN(_xlfn.TEXTJOIN(,,_xlfn.UNIQUE(IF(ISNUMBER(SEARCH({"Other mobility impairment","Learning difficulties","Other mobility aid user","Elderly","Uses walking stick"},INDEX(Col_M&amp;Col_R,MATCH(1,(Col_W=$C129)*(Col_AD=$A129),0)))),"*",""))))&gt;0,"Y","")</f>
        <v/>
      </c>
      <c r="I129" s="26">
        <f t="array" ref="I129">IF(LEN((_xlfn.TEXTJOIN(,,IF(ISNUMBER(SEARCH({"Wheelchair user","Scooter","Use of ramp"},INDEX(Col_M&amp;Col_R,MATCH(1,(Col_W=$C129)*(Col_AD=$A129),0)))),"*",""))))&gt;0,"Y","")</f>
        <v/>
      </c>
      <c r="J129" s="27">
        <f t="array" ref="J129">IFERROR(_xlfn._xlws.FILTER(Col_X,(Col_AD=$A129)*(Col_AE="Arrive")),"")</f>
        <v/>
      </c>
      <c r="K129" s="28">
        <f t="array" ref="K129">IFERROR(_xlfn._xlws.FILTER(Col_Z,(Col_AD=$A129)*(Col_AE="Arrive")),"")</f>
        <v/>
      </c>
      <c r="L129" s="54">
        <f t="array" ref="L129">IFERROR(_xlfn._xlws.FILTER(Col_AA,(Col_AD=$A129)*(Col_AE="Arrive")),"")</f>
        <v/>
      </c>
      <c r="M129" s="29">
        <f t="array" ref="M129">IFERROR(_xlfn._xlws.FILTER(Col_AC,(Col_AD=$A129)*(Col_AE="Arrive")),"")</f>
        <v/>
      </c>
      <c r="N129" s="27">
        <f t="array" ref="N129">IFERROR(_xlfn._xlws.FILTER(Col_Y,(Col_AD=$A129)*(Col_AE="Depart")),"")</f>
        <v/>
      </c>
      <c r="O129" s="28">
        <f t="array" ref="O129">IFERROR(_xlfn._xlws.FILTER(Col_Z,(Col_AD=$A129)*(Col_AE="Depart")),"")</f>
        <v/>
      </c>
      <c r="P129" s="30">
        <f t="array" ref="P129">IFERROR(_xlfn._xlws.FILTER(Col_AB,(Col_AD=$A129)*(Col_AE="Depart")),"")</f>
        <v/>
      </c>
      <c r="Q129" s="29">
        <f t="array" ref="Q129">IFERROR(_xlfn._xlws.FILTER(Col_AC,(Col_AD=$A129)*(Col_AE="Depart")),"")</f>
        <v/>
      </c>
      <c r="R129" s="31">
        <f t="array" ref="R129">IF(LEN(_xlfn.TEXTJOIN(,,IF(ISNUMBER(SEARCH({"Luggage"},INDEX(Col_M&amp;Col_R,MATCH(1,(Col_W=$C129)*(Col_AD=$A129),0)))),"*","")))&gt;0,"Luggage","")</f>
        <v/>
      </c>
    </row>
    <row r="130">
      <c r="A130" s="48" t="n"/>
      <c r="C130" s="49">
        <f t="array" ref="C130">IFERROR(INDEX(Col_W,MATCH(A130,Col_AD,0)),"")</f>
        <v/>
      </c>
      <c r="D130" s="21">
        <f t="array" ref="D130">IF(LEN(IF(ISNUMBER(SEARCH("hear*",INDEX(Col_M&amp;Col_R,MATCH(1,(Col_W=$C130)*(Col_AD=$A130),0)))),"*",""))&gt;0,"Y","")</f>
        <v/>
      </c>
      <c r="E130" s="22">
        <f t="array" ref="E130">IF(LEN(_xlfn.TEXTJOIN(,,IF(ISNUMBER(SEARCH({"VIP","Visual impairment"},INDEX(Col_M&amp;Col_R,MATCH(1,(Col_W=$C130)*(Col_AD=$A130),0)))),"*","")))&gt;0,"Y","")</f>
        <v/>
      </c>
      <c r="F130" s="24">
        <f t="array" ref="F130">IF(LEN(_xlfn.TEXTJOIN(,,IF(ISNUMBER(SEARCH({"Wheelchair user","Scooter"},INDEX(Col_M&amp;Col_R,MATCH(1,(Col_W=$C130)*(Col_AD=$A130),0)))),"*","")))&gt;0,"Y","")</f>
        <v/>
      </c>
      <c r="G130" s="23">
        <f t="array" ref="G130">IF(LEN(_xlfn.TEXTJOIN(,,IF(ISNUMBER(SEARCH({"Use of station buggy (if available)","Use of station wheelchair (if available)"},INDEX(Col_M&amp;Col_R,MATCH(1,(Col_W=$C130)*(Col_AD=$A130),0)))),"*","")))&gt;0,"Y","")</f>
        <v/>
      </c>
      <c r="H130" s="25">
        <f t="array" ref="H130">IF(LEN(_xlfn.TEXTJOIN(,,_xlfn.UNIQUE(IF(ISNUMBER(SEARCH({"Other mobility impairment","Learning difficulties","Other mobility aid user","Elderly","Uses walking stick"},INDEX(Col_M&amp;Col_R,MATCH(1,(Col_W=$C130)*(Col_AD=$A130),0)))),"*",""))))&gt;0,"Y","")</f>
        <v/>
      </c>
      <c r="I130" s="26">
        <f t="array" ref="I130">IF(LEN((_xlfn.TEXTJOIN(,,IF(ISNUMBER(SEARCH({"Wheelchair user","Scooter","Use of ramp"},INDEX(Col_M&amp;Col_R,MATCH(1,(Col_W=$C130)*(Col_AD=$A130),0)))),"*",""))))&gt;0,"Y","")</f>
        <v/>
      </c>
      <c r="J130" s="27">
        <f t="array" ref="J130">IFERROR(_xlfn._xlws.FILTER(Col_X,(Col_AD=$A130)*(Col_AE="Arrive")),"")</f>
        <v/>
      </c>
      <c r="K130" s="28">
        <f t="array" ref="K130">IFERROR(_xlfn._xlws.FILTER(Col_Z,(Col_AD=$A130)*(Col_AE="Arrive")),"")</f>
        <v/>
      </c>
      <c r="L130" s="54">
        <f t="array" ref="L130">IFERROR(_xlfn._xlws.FILTER(Col_AA,(Col_AD=$A130)*(Col_AE="Arrive")),"")</f>
        <v/>
      </c>
      <c r="M130" s="29">
        <f t="array" ref="M130">IFERROR(_xlfn._xlws.FILTER(Col_AC,(Col_AD=$A130)*(Col_AE="Arrive")),"")</f>
        <v/>
      </c>
      <c r="N130" s="27">
        <f t="array" ref="N130">IFERROR(_xlfn._xlws.FILTER(Col_Y,(Col_AD=$A130)*(Col_AE="Depart")),"")</f>
        <v/>
      </c>
      <c r="O130" s="28">
        <f t="array" ref="O130">IFERROR(_xlfn._xlws.FILTER(Col_Z,(Col_AD=$A130)*(Col_AE="Depart")),"")</f>
        <v/>
      </c>
      <c r="P130" s="30">
        <f t="array" ref="P130">IFERROR(_xlfn._xlws.FILTER(Col_AB,(Col_AD=$A130)*(Col_AE="Depart")),"")</f>
        <v/>
      </c>
      <c r="Q130" s="29">
        <f t="array" ref="Q130">IFERROR(_xlfn._xlws.FILTER(Col_AC,(Col_AD=$A130)*(Col_AE="Depart")),"")</f>
        <v/>
      </c>
      <c r="R130" s="31">
        <f t="array" ref="R130">IF(LEN(_xlfn.TEXTJOIN(,,IF(ISNUMBER(SEARCH({"Luggage"},INDEX(Col_M&amp;Col_R,MATCH(1,(Col_W=$C130)*(Col_AD=$A130),0)))),"*","")))&gt;0,"Luggage","")</f>
        <v/>
      </c>
    </row>
    <row r="131">
      <c r="A131" s="48" t="n"/>
      <c r="C131" s="49">
        <f t="array" ref="C131">IFERROR(INDEX(Col_W,MATCH(A131,Col_AD,0)),"")</f>
        <v/>
      </c>
      <c r="D131" s="21">
        <f t="array" ref="D131">IF(LEN(IF(ISNUMBER(SEARCH("hear*",INDEX(Col_M&amp;Col_R,MATCH(1,(Col_W=$C131)*(Col_AD=$A131),0)))),"*",""))&gt;0,"Y","")</f>
        <v/>
      </c>
      <c r="E131" s="22">
        <f t="array" ref="E131">IF(LEN(_xlfn.TEXTJOIN(,,IF(ISNUMBER(SEARCH({"VIP","Visual impairment"},INDEX(Col_M&amp;Col_R,MATCH(1,(Col_W=$C131)*(Col_AD=$A131),0)))),"*","")))&gt;0,"Y","")</f>
        <v/>
      </c>
      <c r="F131" s="24">
        <f t="array" ref="F131">IF(LEN(_xlfn.TEXTJOIN(,,IF(ISNUMBER(SEARCH({"Wheelchair user","Scooter"},INDEX(Col_M&amp;Col_R,MATCH(1,(Col_W=$C131)*(Col_AD=$A131),0)))),"*","")))&gt;0,"Y","")</f>
        <v/>
      </c>
      <c r="G131" s="23">
        <f t="array" ref="G131">IF(LEN(_xlfn.TEXTJOIN(,,IF(ISNUMBER(SEARCH({"Use of station buggy (if available)","Use of station wheelchair (if available)"},INDEX(Col_M&amp;Col_R,MATCH(1,(Col_W=$C131)*(Col_AD=$A131),0)))),"*","")))&gt;0,"Y","")</f>
        <v/>
      </c>
      <c r="H131" s="25">
        <f t="array" ref="H131">IF(LEN(_xlfn.TEXTJOIN(,,_xlfn.UNIQUE(IF(ISNUMBER(SEARCH({"Other mobility impairment","Learning difficulties","Other mobility aid user","Elderly","Uses walking stick"},INDEX(Col_M&amp;Col_R,MATCH(1,(Col_W=$C131)*(Col_AD=$A131),0)))),"*",""))))&gt;0,"Y","")</f>
        <v/>
      </c>
      <c r="I131" s="26">
        <f t="array" ref="I131">IF(LEN((_xlfn.TEXTJOIN(,,IF(ISNUMBER(SEARCH({"Wheelchair user","Scooter","Use of ramp"},INDEX(Col_M&amp;Col_R,MATCH(1,(Col_W=$C131)*(Col_AD=$A131),0)))),"*",""))))&gt;0,"Y","")</f>
        <v/>
      </c>
      <c r="J131" s="27">
        <f t="array" ref="J131">IFERROR(_xlfn._xlws.FILTER(Col_X,(Col_AD=$A131)*(Col_AE="Arrive")),"")</f>
        <v/>
      </c>
      <c r="K131" s="28">
        <f t="array" ref="K131">IFERROR(_xlfn._xlws.FILTER(Col_Z,(Col_AD=$A131)*(Col_AE="Arrive")),"")</f>
        <v/>
      </c>
      <c r="L131" s="54">
        <f t="array" ref="L131">IFERROR(_xlfn._xlws.FILTER(Col_AA,(Col_AD=$A131)*(Col_AE="Arrive")),"")</f>
        <v/>
      </c>
      <c r="M131" s="29">
        <f t="array" ref="M131">IFERROR(_xlfn._xlws.FILTER(Col_AC,(Col_AD=$A131)*(Col_AE="Arrive")),"")</f>
        <v/>
      </c>
      <c r="N131" s="27">
        <f t="array" ref="N131">IFERROR(_xlfn._xlws.FILTER(Col_Y,(Col_AD=$A131)*(Col_AE="Depart")),"")</f>
        <v/>
      </c>
      <c r="O131" s="28">
        <f t="array" ref="O131">IFERROR(_xlfn._xlws.FILTER(Col_Z,(Col_AD=$A131)*(Col_AE="Depart")),"")</f>
        <v/>
      </c>
      <c r="P131" s="30">
        <f t="array" ref="P131">IFERROR(_xlfn._xlws.FILTER(Col_AB,(Col_AD=$A131)*(Col_AE="Depart")),"")</f>
        <v/>
      </c>
      <c r="Q131" s="29">
        <f t="array" ref="Q131">IFERROR(_xlfn._xlws.FILTER(Col_AC,(Col_AD=$A131)*(Col_AE="Depart")),"")</f>
        <v/>
      </c>
      <c r="R131" s="31">
        <f t="array" ref="R131">IF(LEN(_xlfn.TEXTJOIN(,,IF(ISNUMBER(SEARCH({"Luggage"},INDEX(Col_M&amp;Col_R,MATCH(1,(Col_W=$C131)*(Col_AD=$A131),0)))),"*","")))&gt;0,"Luggage","")</f>
        <v/>
      </c>
    </row>
    <row r="132">
      <c r="A132" s="48" t="n"/>
      <c r="C132" s="49">
        <f t="array" ref="C132">IFERROR(INDEX(Col_W,MATCH(A132,Col_AD,0)),"")</f>
        <v/>
      </c>
      <c r="D132" s="21">
        <f t="array" ref="D132">IF(LEN(IF(ISNUMBER(SEARCH("hear*",INDEX(Col_M&amp;Col_R,MATCH(1,(Col_W=$C132)*(Col_AD=$A132),0)))),"*",""))&gt;0,"Y","")</f>
        <v/>
      </c>
      <c r="E132" s="22">
        <f t="array" ref="E132">IF(LEN(_xlfn.TEXTJOIN(,,IF(ISNUMBER(SEARCH({"VIP","Visual impairment"},INDEX(Col_M&amp;Col_R,MATCH(1,(Col_W=$C132)*(Col_AD=$A132),0)))),"*","")))&gt;0,"Y","")</f>
        <v/>
      </c>
      <c r="F132" s="24">
        <f t="array" ref="F132">IF(LEN(_xlfn.TEXTJOIN(,,IF(ISNUMBER(SEARCH({"Wheelchair user","Scooter"},INDEX(Col_M&amp;Col_R,MATCH(1,(Col_W=$C132)*(Col_AD=$A132),0)))),"*","")))&gt;0,"Y","")</f>
        <v/>
      </c>
      <c r="G132" s="23">
        <f t="array" ref="G132">IF(LEN(_xlfn.TEXTJOIN(,,IF(ISNUMBER(SEARCH({"Use of station buggy (if available)","Use of station wheelchair (if available)"},INDEX(Col_M&amp;Col_R,MATCH(1,(Col_W=$C132)*(Col_AD=$A132),0)))),"*","")))&gt;0,"Y","")</f>
        <v/>
      </c>
      <c r="H132" s="25">
        <f t="array" ref="H132">IF(LEN(_xlfn.TEXTJOIN(,,_xlfn.UNIQUE(IF(ISNUMBER(SEARCH({"Other mobility impairment","Learning difficulties","Other mobility aid user","Elderly","Uses walking stick"},INDEX(Col_M&amp;Col_R,MATCH(1,(Col_W=$C132)*(Col_AD=$A132),0)))),"*",""))))&gt;0,"Y","")</f>
        <v/>
      </c>
      <c r="I132" s="26">
        <f t="array" ref="I132">IF(LEN((_xlfn.TEXTJOIN(,,IF(ISNUMBER(SEARCH({"Wheelchair user","Scooter","Use of ramp"},INDEX(Col_M&amp;Col_R,MATCH(1,(Col_W=$C132)*(Col_AD=$A132),0)))),"*",""))))&gt;0,"Y","")</f>
        <v/>
      </c>
      <c r="J132" s="27">
        <f t="array" ref="J132">IFERROR(_xlfn._xlws.FILTER(Col_X,(Col_AD=$A132)*(Col_AE="Arrive")),"")</f>
        <v/>
      </c>
      <c r="K132" s="28">
        <f t="array" ref="K132">IFERROR(_xlfn._xlws.FILTER(Col_Z,(Col_AD=$A132)*(Col_AE="Arrive")),"")</f>
        <v/>
      </c>
      <c r="L132" s="54">
        <f t="array" ref="L132">IFERROR(_xlfn._xlws.FILTER(Col_AA,(Col_AD=$A132)*(Col_AE="Arrive")),"")</f>
        <v/>
      </c>
      <c r="M132" s="29">
        <f t="array" ref="M132">IFERROR(_xlfn._xlws.FILTER(Col_AC,(Col_AD=$A132)*(Col_AE="Arrive")),"")</f>
        <v/>
      </c>
      <c r="N132" s="27">
        <f t="array" ref="N132">IFERROR(_xlfn._xlws.FILTER(Col_Y,(Col_AD=$A132)*(Col_AE="Depart")),"")</f>
        <v/>
      </c>
      <c r="O132" s="28">
        <f t="array" ref="O132">IFERROR(_xlfn._xlws.FILTER(Col_Z,(Col_AD=$A132)*(Col_AE="Depart")),"")</f>
        <v/>
      </c>
      <c r="P132" s="30">
        <f t="array" ref="P132">IFERROR(_xlfn._xlws.FILTER(Col_AB,(Col_AD=$A132)*(Col_AE="Depart")),"")</f>
        <v/>
      </c>
      <c r="Q132" s="29">
        <f t="array" ref="Q132">IFERROR(_xlfn._xlws.FILTER(Col_AC,(Col_AD=$A132)*(Col_AE="Depart")),"")</f>
        <v/>
      </c>
      <c r="R132" s="31">
        <f t="array" ref="R132">IF(LEN(_xlfn.TEXTJOIN(,,IF(ISNUMBER(SEARCH({"Luggage"},INDEX(Col_M&amp;Col_R,MATCH(1,(Col_W=$C132)*(Col_AD=$A132),0)))),"*","")))&gt;0,"Luggage","")</f>
        <v/>
      </c>
    </row>
    <row r="133">
      <c r="A133" s="48" t="n"/>
      <c r="C133" s="49">
        <f t="array" ref="C133">IFERROR(INDEX(Col_W,MATCH(A133,Col_AD,0)),"")</f>
        <v/>
      </c>
      <c r="D133" s="21">
        <f t="array" ref="D133">IF(LEN(IF(ISNUMBER(SEARCH("hear*",INDEX(Col_M&amp;Col_R,MATCH(1,(Col_W=$C133)*(Col_AD=$A133),0)))),"*",""))&gt;0,"Y","")</f>
        <v/>
      </c>
      <c r="E133" s="22">
        <f t="array" ref="E133">IF(LEN(_xlfn.TEXTJOIN(,,IF(ISNUMBER(SEARCH({"VIP","Visual impairment"},INDEX(Col_M&amp;Col_R,MATCH(1,(Col_W=$C133)*(Col_AD=$A133),0)))),"*","")))&gt;0,"Y","")</f>
        <v/>
      </c>
      <c r="F133" s="24">
        <f t="array" ref="F133">IF(LEN(_xlfn.TEXTJOIN(,,IF(ISNUMBER(SEARCH({"Wheelchair user","Scooter"},INDEX(Col_M&amp;Col_R,MATCH(1,(Col_W=$C133)*(Col_AD=$A133),0)))),"*","")))&gt;0,"Y","")</f>
        <v/>
      </c>
      <c r="G133" s="23">
        <f t="array" ref="G133">IF(LEN(_xlfn.TEXTJOIN(,,IF(ISNUMBER(SEARCH({"Use of station buggy (if available)","Use of station wheelchair (if available)"},INDEX(Col_M&amp;Col_R,MATCH(1,(Col_W=$C133)*(Col_AD=$A133),0)))),"*","")))&gt;0,"Y","")</f>
        <v/>
      </c>
      <c r="H133" s="25">
        <f t="array" ref="H133">IF(LEN(_xlfn.TEXTJOIN(,,_xlfn.UNIQUE(IF(ISNUMBER(SEARCH({"Other mobility impairment","Learning difficulties","Other mobility aid user","Elderly","Uses walking stick"},INDEX(Col_M&amp;Col_R,MATCH(1,(Col_W=$C133)*(Col_AD=$A133),0)))),"*",""))))&gt;0,"Y","")</f>
        <v/>
      </c>
      <c r="I133" s="26">
        <f t="array" ref="I133">IF(LEN((_xlfn.TEXTJOIN(,,IF(ISNUMBER(SEARCH({"Wheelchair user","Scooter","Use of ramp"},INDEX(Col_M&amp;Col_R,MATCH(1,(Col_W=$C133)*(Col_AD=$A133),0)))),"*",""))))&gt;0,"Y","")</f>
        <v/>
      </c>
      <c r="J133" s="27">
        <f t="array" ref="J133">IFERROR(_xlfn._xlws.FILTER(Col_X,(Col_AD=$A133)*(Col_AE="Arrive")),"")</f>
        <v/>
      </c>
      <c r="K133" s="28">
        <f t="array" ref="K133">IFERROR(_xlfn._xlws.FILTER(Col_Z,(Col_AD=$A133)*(Col_AE="Arrive")),"")</f>
        <v/>
      </c>
      <c r="L133" s="54">
        <f t="array" ref="L133">IFERROR(_xlfn._xlws.FILTER(Col_AA,(Col_AD=$A133)*(Col_AE="Arrive")),"")</f>
        <v/>
      </c>
      <c r="M133" s="29">
        <f t="array" ref="M133">IFERROR(_xlfn._xlws.FILTER(Col_AC,(Col_AD=$A133)*(Col_AE="Arrive")),"")</f>
        <v/>
      </c>
      <c r="N133" s="27">
        <f t="array" ref="N133">IFERROR(_xlfn._xlws.FILTER(Col_Y,(Col_AD=$A133)*(Col_AE="Depart")),"")</f>
        <v/>
      </c>
      <c r="O133" s="28">
        <f t="array" ref="O133">IFERROR(_xlfn._xlws.FILTER(Col_Z,(Col_AD=$A133)*(Col_AE="Depart")),"")</f>
        <v/>
      </c>
      <c r="P133" s="30">
        <f t="array" ref="P133">IFERROR(_xlfn._xlws.FILTER(Col_AB,(Col_AD=$A133)*(Col_AE="Depart")),"")</f>
        <v/>
      </c>
      <c r="Q133" s="29">
        <f t="array" ref="Q133">IFERROR(_xlfn._xlws.FILTER(Col_AC,(Col_AD=$A133)*(Col_AE="Depart")),"")</f>
        <v/>
      </c>
      <c r="R133" s="31">
        <f t="array" ref="R133">IF(LEN(_xlfn.TEXTJOIN(,,IF(ISNUMBER(SEARCH({"Luggage"},INDEX(Col_M&amp;Col_R,MATCH(1,(Col_W=$C133)*(Col_AD=$A133),0)))),"*","")))&gt;0,"Luggage","")</f>
        <v/>
      </c>
    </row>
    <row r="134">
      <c r="A134" s="48" t="n"/>
      <c r="C134" s="49">
        <f t="array" ref="C134">IFERROR(INDEX(Col_W,MATCH(A134,Col_AD,0)),"")</f>
        <v/>
      </c>
      <c r="D134" s="21">
        <f t="array" ref="D134">IF(LEN(IF(ISNUMBER(SEARCH("hear*",INDEX(Col_M&amp;Col_R,MATCH(1,(Col_W=$C134)*(Col_AD=$A134),0)))),"*",""))&gt;0,"Y","")</f>
        <v/>
      </c>
      <c r="E134" s="22">
        <f t="array" ref="E134">IF(LEN(_xlfn.TEXTJOIN(,,IF(ISNUMBER(SEARCH({"VIP","Visual impairment"},INDEX(Col_M&amp;Col_R,MATCH(1,(Col_W=$C134)*(Col_AD=$A134),0)))),"*","")))&gt;0,"Y","")</f>
        <v/>
      </c>
      <c r="F134" s="24">
        <f t="array" ref="F134">IF(LEN(_xlfn.TEXTJOIN(,,IF(ISNUMBER(SEARCH({"Wheelchair user","Scooter"},INDEX(Col_M&amp;Col_R,MATCH(1,(Col_W=$C134)*(Col_AD=$A134),0)))),"*","")))&gt;0,"Y","")</f>
        <v/>
      </c>
      <c r="G134" s="23">
        <f t="array" ref="G134">IF(LEN(_xlfn.TEXTJOIN(,,IF(ISNUMBER(SEARCH({"Use of station buggy (if available)","Use of station wheelchair (if available)"},INDEX(Col_M&amp;Col_R,MATCH(1,(Col_W=$C134)*(Col_AD=$A134),0)))),"*","")))&gt;0,"Y","")</f>
        <v/>
      </c>
      <c r="H134" s="25">
        <f t="array" ref="H134">IF(LEN(_xlfn.TEXTJOIN(,,_xlfn.UNIQUE(IF(ISNUMBER(SEARCH({"Other mobility impairment","Learning difficulties","Other mobility aid user","Elderly","Uses walking stick"},INDEX(Col_M&amp;Col_R,MATCH(1,(Col_W=$C134)*(Col_AD=$A134),0)))),"*",""))))&gt;0,"Y","")</f>
        <v/>
      </c>
      <c r="I134" s="26">
        <f t="array" ref="I134">IF(LEN((_xlfn.TEXTJOIN(,,IF(ISNUMBER(SEARCH({"Wheelchair user","Scooter","Use of ramp"},INDEX(Col_M&amp;Col_R,MATCH(1,(Col_W=$C134)*(Col_AD=$A134),0)))),"*",""))))&gt;0,"Y","")</f>
        <v/>
      </c>
      <c r="J134" s="27">
        <f t="array" ref="J134">IFERROR(_xlfn._xlws.FILTER(Col_X,(Col_AD=$A134)*(Col_AE="Arrive")),"")</f>
        <v/>
      </c>
      <c r="K134" s="28">
        <f t="array" ref="K134">IFERROR(_xlfn._xlws.FILTER(Col_Z,(Col_AD=$A134)*(Col_AE="Arrive")),"")</f>
        <v/>
      </c>
      <c r="L134" s="54">
        <f t="array" ref="L134">IFERROR(_xlfn._xlws.FILTER(Col_AA,(Col_AD=$A134)*(Col_AE="Arrive")),"")</f>
        <v/>
      </c>
      <c r="M134" s="29">
        <f t="array" ref="M134">IFERROR(_xlfn._xlws.FILTER(Col_AC,(Col_AD=$A134)*(Col_AE="Arrive")),"")</f>
        <v/>
      </c>
      <c r="N134" s="27">
        <f t="array" ref="N134">IFERROR(_xlfn._xlws.FILTER(Col_Y,(Col_AD=$A134)*(Col_AE="Depart")),"")</f>
        <v/>
      </c>
      <c r="O134" s="28">
        <f t="array" ref="O134">IFERROR(_xlfn._xlws.FILTER(Col_Z,(Col_AD=$A134)*(Col_AE="Depart")),"")</f>
        <v/>
      </c>
      <c r="P134" s="30">
        <f t="array" ref="P134">IFERROR(_xlfn._xlws.FILTER(Col_AB,(Col_AD=$A134)*(Col_AE="Depart")),"")</f>
        <v/>
      </c>
      <c r="Q134" s="29">
        <f t="array" ref="Q134">IFERROR(_xlfn._xlws.FILTER(Col_AC,(Col_AD=$A134)*(Col_AE="Depart")),"")</f>
        <v/>
      </c>
      <c r="R134" s="31">
        <f t="array" ref="R134">IF(LEN(_xlfn.TEXTJOIN(,,IF(ISNUMBER(SEARCH({"Luggage"},INDEX(Col_M&amp;Col_R,MATCH(1,(Col_W=$C134)*(Col_AD=$A134),0)))),"*","")))&gt;0,"Luggage","")</f>
        <v/>
      </c>
    </row>
    <row r="135">
      <c r="A135" s="48" t="n"/>
      <c r="C135" s="49">
        <f t="array" ref="C135">IFERROR(INDEX(Col_W,MATCH(A135,Col_AD,0)),"")</f>
        <v/>
      </c>
      <c r="D135" s="21">
        <f t="array" ref="D135">IF(LEN(IF(ISNUMBER(SEARCH("hear*",INDEX(Col_M&amp;Col_R,MATCH(1,(Col_W=$C135)*(Col_AD=$A135),0)))),"*",""))&gt;0,"Y","")</f>
        <v/>
      </c>
      <c r="E135" s="22">
        <f t="array" ref="E135">IF(LEN(_xlfn.TEXTJOIN(,,IF(ISNUMBER(SEARCH({"VIP","Visual impairment"},INDEX(Col_M&amp;Col_R,MATCH(1,(Col_W=$C135)*(Col_AD=$A135),0)))),"*","")))&gt;0,"Y","")</f>
        <v/>
      </c>
      <c r="F135" s="24">
        <f t="array" ref="F135">IF(LEN(_xlfn.TEXTJOIN(,,IF(ISNUMBER(SEARCH({"Wheelchair user","Scooter"},INDEX(Col_M&amp;Col_R,MATCH(1,(Col_W=$C135)*(Col_AD=$A135),0)))),"*","")))&gt;0,"Y","")</f>
        <v/>
      </c>
      <c r="G135" s="23">
        <f t="array" ref="G135">IF(LEN(_xlfn.TEXTJOIN(,,IF(ISNUMBER(SEARCH({"Use of station buggy (if available)","Use of station wheelchair (if available)"},INDEX(Col_M&amp;Col_R,MATCH(1,(Col_W=$C135)*(Col_AD=$A135),0)))),"*","")))&gt;0,"Y","")</f>
        <v/>
      </c>
      <c r="H135" s="25">
        <f t="array" ref="H135">IF(LEN(_xlfn.TEXTJOIN(,,_xlfn.UNIQUE(IF(ISNUMBER(SEARCH({"Other mobility impairment","Learning difficulties","Other mobility aid user","Elderly","Uses walking stick"},INDEX(Col_M&amp;Col_R,MATCH(1,(Col_W=$C135)*(Col_AD=$A135),0)))),"*",""))))&gt;0,"Y","")</f>
        <v/>
      </c>
      <c r="I135" s="26">
        <f t="array" ref="I135">IF(LEN((_xlfn.TEXTJOIN(,,IF(ISNUMBER(SEARCH({"Wheelchair user","Scooter","Use of ramp"},INDEX(Col_M&amp;Col_R,MATCH(1,(Col_W=$C135)*(Col_AD=$A135),0)))),"*",""))))&gt;0,"Y","")</f>
        <v/>
      </c>
      <c r="J135" s="27">
        <f t="array" ref="J135">IFERROR(_xlfn._xlws.FILTER(Col_X,(Col_AD=$A135)*(Col_AE="Arrive")),"")</f>
        <v/>
      </c>
      <c r="K135" s="28">
        <f t="array" ref="K135">IFERROR(_xlfn._xlws.FILTER(Col_Z,(Col_AD=$A135)*(Col_AE="Arrive")),"")</f>
        <v/>
      </c>
      <c r="L135" s="54">
        <f t="array" ref="L135">IFERROR(_xlfn._xlws.FILTER(Col_AA,(Col_AD=$A135)*(Col_AE="Arrive")),"")</f>
        <v/>
      </c>
      <c r="M135" s="29">
        <f t="array" ref="M135">IFERROR(_xlfn._xlws.FILTER(Col_AC,(Col_AD=$A135)*(Col_AE="Arrive")),"")</f>
        <v/>
      </c>
      <c r="N135" s="27">
        <f t="array" ref="N135">IFERROR(_xlfn._xlws.FILTER(Col_Y,(Col_AD=$A135)*(Col_AE="Depart")),"")</f>
        <v/>
      </c>
      <c r="O135" s="28">
        <f t="array" ref="O135">IFERROR(_xlfn._xlws.FILTER(Col_Z,(Col_AD=$A135)*(Col_AE="Depart")),"")</f>
        <v/>
      </c>
      <c r="P135" s="30">
        <f t="array" ref="P135">IFERROR(_xlfn._xlws.FILTER(Col_AB,(Col_AD=$A135)*(Col_AE="Depart")),"")</f>
        <v/>
      </c>
      <c r="Q135" s="29">
        <f t="array" ref="Q135">IFERROR(_xlfn._xlws.FILTER(Col_AC,(Col_AD=$A135)*(Col_AE="Depart")),"")</f>
        <v/>
      </c>
      <c r="R135" s="31">
        <f t="array" ref="R135">IF(LEN(_xlfn.TEXTJOIN(,,IF(ISNUMBER(SEARCH({"Luggage"},INDEX(Col_M&amp;Col_R,MATCH(1,(Col_W=$C135)*(Col_AD=$A135),0)))),"*","")))&gt;0,"Luggage","")</f>
        <v/>
      </c>
    </row>
    <row r="136">
      <c r="A136" s="48" t="n"/>
      <c r="C136" s="49">
        <f t="array" ref="C136">IFERROR(INDEX(Col_W,MATCH(A136,Col_AD,0)),"")</f>
        <v/>
      </c>
      <c r="D136" s="21">
        <f t="array" ref="D136">IF(LEN(IF(ISNUMBER(SEARCH("hear*",INDEX(Col_M&amp;Col_R,MATCH(1,(Col_W=$C136)*(Col_AD=$A136),0)))),"*",""))&gt;0,"Y","")</f>
        <v/>
      </c>
      <c r="E136" s="22">
        <f t="array" ref="E136">IF(LEN(_xlfn.TEXTJOIN(,,IF(ISNUMBER(SEARCH({"VIP","Visual impairment"},INDEX(Col_M&amp;Col_R,MATCH(1,(Col_W=$C136)*(Col_AD=$A136),0)))),"*","")))&gt;0,"Y","")</f>
        <v/>
      </c>
      <c r="F136" s="24">
        <f t="array" ref="F136">IF(LEN(_xlfn.TEXTJOIN(,,IF(ISNUMBER(SEARCH({"Wheelchair user","Scooter"},INDEX(Col_M&amp;Col_R,MATCH(1,(Col_W=$C136)*(Col_AD=$A136),0)))),"*","")))&gt;0,"Y","")</f>
        <v/>
      </c>
      <c r="G136" s="23">
        <f t="array" ref="G136">IF(LEN(_xlfn.TEXTJOIN(,,IF(ISNUMBER(SEARCH({"Use of station buggy (if available)","Use of station wheelchair (if available)"},INDEX(Col_M&amp;Col_R,MATCH(1,(Col_W=$C136)*(Col_AD=$A136),0)))),"*","")))&gt;0,"Y","")</f>
        <v/>
      </c>
      <c r="H136" s="25">
        <f t="array" ref="H136">IF(LEN(_xlfn.TEXTJOIN(,,_xlfn.UNIQUE(IF(ISNUMBER(SEARCH({"Other mobility impairment","Learning difficulties","Other mobility aid user","Elderly","Uses walking stick"},INDEX(Col_M&amp;Col_R,MATCH(1,(Col_W=$C136)*(Col_AD=$A136),0)))),"*",""))))&gt;0,"Y","")</f>
        <v/>
      </c>
      <c r="I136" s="26">
        <f t="array" ref="I136">IF(LEN((_xlfn.TEXTJOIN(,,IF(ISNUMBER(SEARCH({"Wheelchair user","Scooter","Use of ramp"},INDEX(Col_M&amp;Col_R,MATCH(1,(Col_W=$C136)*(Col_AD=$A136),0)))),"*",""))))&gt;0,"Y","")</f>
        <v/>
      </c>
      <c r="J136" s="27">
        <f t="array" ref="J136">IFERROR(_xlfn._xlws.FILTER(Col_X,(Col_AD=$A136)*(Col_AE="Arrive")),"")</f>
        <v/>
      </c>
      <c r="K136" s="28">
        <f t="array" ref="K136">IFERROR(_xlfn._xlws.FILTER(Col_Z,(Col_AD=$A136)*(Col_AE="Arrive")),"")</f>
        <v/>
      </c>
      <c r="L136" s="54">
        <f t="array" ref="L136">IFERROR(_xlfn._xlws.FILTER(Col_AA,(Col_AD=$A136)*(Col_AE="Arrive")),"")</f>
        <v/>
      </c>
      <c r="M136" s="29">
        <f t="array" ref="M136">IFERROR(_xlfn._xlws.FILTER(Col_AC,(Col_AD=$A136)*(Col_AE="Arrive")),"")</f>
        <v/>
      </c>
      <c r="N136" s="27">
        <f t="array" ref="N136">IFERROR(_xlfn._xlws.FILTER(Col_Y,(Col_AD=$A136)*(Col_AE="Depart")),"")</f>
        <v/>
      </c>
      <c r="O136" s="28">
        <f t="array" ref="O136">IFERROR(_xlfn._xlws.FILTER(Col_Z,(Col_AD=$A136)*(Col_AE="Depart")),"")</f>
        <v/>
      </c>
      <c r="P136" s="30">
        <f t="array" ref="P136">IFERROR(_xlfn._xlws.FILTER(Col_AB,(Col_AD=$A136)*(Col_AE="Depart")),"")</f>
        <v/>
      </c>
      <c r="Q136" s="29">
        <f t="array" ref="Q136">IFERROR(_xlfn._xlws.FILTER(Col_AC,(Col_AD=$A136)*(Col_AE="Depart")),"")</f>
        <v/>
      </c>
      <c r="R136" s="31">
        <f t="array" ref="R136">IF(LEN(_xlfn.TEXTJOIN(,,IF(ISNUMBER(SEARCH({"Luggage"},INDEX(Col_M&amp;Col_R,MATCH(1,(Col_W=$C136)*(Col_AD=$A136),0)))),"*","")))&gt;0,"Luggage","")</f>
        <v/>
      </c>
    </row>
    <row r="137">
      <c r="A137" s="48" t="n"/>
      <c r="C137" s="49">
        <f t="array" ref="C137">IFERROR(INDEX(Col_W,MATCH(A137,Col_AD,0)),"")</f>
        <v/>
      </c>
      <c r="D137" s="21">
        <f t="array" ref="D137">IF(LEN(IF(ISNUMBER(SEARCH("hear*",INDEX(Col_M&amp;Col_R,MATCH(1,(Col_W=$C137)*(Col_AD=$A137),0)))),"*",""))&gt;0,"Y","")</f>
        <v/>
      </c>
      <c r="E137" s="22">
        <f t="array" ref="E137">IF(LEN(_xlfn.TEXTJOIN(,,IF(ISNUMBER(SEARCH({"VIP","Visual impairment"},INDEX(Col_M&amp;Col_R,MATCH(1,(Col_W=$C137)*(Col_AD=$A137),0)))),"*","")))&gt;0,"Y","")</f>
        <v/>
      </c>
      <c r="F137" s="24">
        <f t="array" ref="F137">IF(LEN(_xlfn.TEXTJOIN(,,IF(ISNUMBER(SEARCH({"Wheelchair user","Scooter"},INDEX(Col_M&amp;Col_R,MATCH(1,(Col_W=$C137)*(Col_AD=$A137),0)))),"*","")))&gt;0,"Y","")</f>
        <v/>
      </c>
      <c r="G137" s="23">
        <f t="array" ref="G137">IF(LEN(_xlfn.TEXTJOIN(,,IF(ISNUMBER(SEARCH({"Use of station buggy (if available)","Use of station wheelchair (if available)"},INDEX(Col_M&amp;Col_R,MATCH(1,(Col_W=$C137)*(Col_AD=$A137),0)))),"*","")))&gt;0,"Y","")</f>
        <v/>
      </c>
      <c r="H137" s="25">
        <f t="array" ref="H137">IF(LEN(_xlfn.TEXTJOIN(,,_xlfn.UNIQUE(IF(ISNUMBER(SEARCH({"Other mobility impairment","Learning difficulties","Other mobility aid user","Elderly","Uses walking stick"},INDEX(Col_M&amp;Col_R,MATCH(1,(Col_W=$C137)*(Col_AD=$A137),0)))),"*",""))))&gt;0,"Y","")</f>
        <v/>
      </c>
      <c r="I137" s="26">
        <f t="array" ref="I137">IF(LEN((_xlfn.TEXTJOIN(,,IF(ISNUMBER(SEARCH({"Wheelchair user","Scooter","Use of ramp"},INDEX(Col_M&amp;Col_R,MATCH(1,(Col_W=$C137)*(Col_AD=$A137),0)))),"*",""))))&gt;0,"Y","")</f>
        <v/>
      </c>
      <c r="J137" s="27">
        <f t="array" ref="J137">IFERROR(_xlfn._xlws.FILTER(Col_X,(Col_AD=$A137)*(Col_AE="Arrive")),"")</f>
        <v/>
      </c>
      <c r="K137" s="28">
        <f t="array" ref="K137">IFERROR(_xlfn._xlws.FILTER(Col_Z,(Col_AD=$A137)*(Col_AE="Arrive")),"")</f>
        <v/>
      </c>
      <c r="L137" s="54">
        <f t="array" ref="L137">IFERROR(_xlfn._xlws.FILTER(Col_AA,(Col_AD=$A137)*(Col_AE="Arrive")),"")</f>
        <v/>
      </c>
      <c r="M137" s="29">
        <f t="array" ref="M137">IFERROR(_xlfn._xlws.FILTER(Col_AC,(Col_AD=$A137)*(Col_AE="Arrive")),"")</f>
        <v/>
      </c>
      <c r="N137" s="27">
        <f t="array" ref="N137">IFERROR(_xlfn._xlws.FILTER(Col_Y,(Col_AD=$A137)*(Col_AE="Depart")),"")</f>
        <v/>
      </c>
      <c r="O137" s="28">
        <f t="array" ref="O137">IFERROR(_xlfn._xlws.FILTER(Col_Z,(Col_AD=$A137)*(Col_AE="Depart")),"")</f>
        <v/>
      </c>
      <c r="P137" s="30">
        <f t="array" ref="P137">IFERROR(_xlfn._xlws.FILTER(Col_AB,(Col_AD=$A137)*(Col_AE="Depart")),"")</f>
        <v/>
      </c>
      <c r="Q137" s="29">
        <f t="array" ref="Q137">IFERROR(_xlfn._xlws.FILTER(Col_AC,(Col_AD=$A137)*(Col_AE="Depart")),"")</f>
        <v/>
      </c>
      <c r="R137" s="31">
        <f t="array" ref="R137">IF(LEN(_xlfn.TEXTJOIN(,,IF(ISNUMBER(SEARCH({"Luggage"},INDEX(Col_M&amp;Col_R,MATCH(1,(Col_W=$C137)*(Col_AD=$A137),0)))),"*","")))&gt;0,"Luggage","")</f>
        <v/>
      </c>
    </row>
    <row r="138">
      <c r="A138" s="48" t="n"/>
      <c r="C138" s="49">
        <f t="array" ref="C138">IFERROR(INDEX(Col_W,MATCH(A138,Col_AD,0)),"")</f>
        <v/>
      </c>
      <c r="D138" s="21">
        <f t="array" ref="D138">IF(LEN(IF(ISNUMBER(SEARCH("hear*",INDEX(Col_M&amp;Col_R,MATCH(1,(Col_W=$C138)*(Col_AD=$A138),0)))),"*",""))&gt;0,"Y","")</f>
        <v/>
      </c>
      <c r="E138" s="22">
        <f t="array" ref="E138">IF(LEN(_xlfn.TEXTJOIN(,,IF(ISNUMBER(SEARCH({"VIP","Visual impairment"},INDEX(Col_M&amp;Col_R,MATCH(1,(Col_W=$C138)*(Col_AD=$A138),0)))),"*","")))&gt;0,"Y","")</f>
        <v/>
      </c>
      <c r="F138" s="24">
        <f t="array" ref="F138">IF(LEN(_xlfn.TEXTJOIN(,,IF(ISNUMBER(SEARCH({"Wheelchair user","Scooter"},INDEX(Col_M&amp;Col_R,MATCH(1,(Col_W=$C138)*(Col_AD=$A138),0)))),"*","")))&gt;0,"Y","")</f>
        <v/>
      </c>
      <c r="G138" s="23">
        <f t="array" ref="G138">IF(LEN(_xlfn.TEXTJOIN(,,IF(ISNUMBER(SEARCH({"Use of station buggy (if available)","Use of station wheelchair (if available)"},INDEX(Col_M&amp;Col_R,MATCH(1,(Col_W=$C138)*(Col_AD=$A138),0)))),"*","")))&gt;0,"Y","")</f>
        <v/>
      </c>
      <c r="H138" s="25">
        <f t="array" ref="H138">IF(LEN(_xlfn.TEXTJOIN(,,_xlfn.UNIQUE(IF(ISNUMBER(SEARCH({"Other mobility impairment","Learning difficulties","Other mobility aid user","Elderly","Uses walking stick"},INDEX(Col_M&amp;Col_R,MATCH(1,(Col_W=$C138)*(Col_AD=$A138),0)))),"*",""))))&gt;0,"Y","")</f>
        <v/>
      </c>
      <c r="I138" s="26">
        <f t="array" ref="I138">IF(LEN((_xlfn.TEXTJOIN(,,IF(ISNUMBER(SEARCH({"Wheelchair user","Scooter","Use of ramp"},INDEX(Col_M&amp;Col_R,MATCH(1,(Col_W=$C138)*(Col_AD=$A138),0)))),"*",""))))&gt;0,"Y","")</f>
        <v/>
      </c>
      <c r="J138" s="27">
        <f t="array" ref="J138">IFERROR(_xlfn._xlws.FILTER(Col_X,(Col_AD=$A138)*(Col_AE="Arrive")),"")</f>
        <v/>
      </c>
      <c r="K138" s="28">
        <f t="array" ref="K138">IFERROR(_xlfn._xlws.FILTER(Col_Z,(Col_AD=$A138)*(Col_AE="Arrive")),"")</f>
        <v/>
      </c>
      <c r="L138" s="54">
        <f t="array" ref="L138">IFERROR(_xlfn._xlws.FILTER(Col_AA,(Col_AD=$A138)*(Col_AE="Arrive")),"")</f>
        <v/>
      </c>
      <c r="M138" s="29">
        <f t="array" ref="M138">IFERROR(_xlfn._xlws.FILTER(Col_AC,(Col_AD=$A138)*(Col_AE="Arrive")),"")</f>
        <v/>
      </c>
      <c r="N138" s="27">
        <f t="array" ref="N138">IFERROR(_xlfn._xlws.FILTER(Col_Y,(Col_AD=$A138)*(Col_AE="Depart")),"")</f>
        <v/>
      </c>
      <c r="O138" s="28">
        <f t="array" ref="O138">IFERROR(_xlfn._xlws.FILTER(Col_Z,(Col_AD=$A138)*(Col_AE="Depart")),"")</f>
        <v/>
      </c>
      <c r="P138" s="30">
        <f t="array" ref="P138">IFERROR(_xlfn._xlws.FILTER(Col_AB,(Col_AD=$A138)*(Col_AE="Depart")),"")</f>
        <v/>
      </c>
      <c r="Q138" s="29">
        <f t="array" ref="Q138">IFERROR(_xlfn._xlws.FILTER(Col_AC,(Col_AD=$A138)*(Col_AE="Depart")),"")</f>
        <v/>
      </c>
      <c r="R138" s="31">
        <f t="array" ref="R138">IF(LEN(_xlfn.TEXTJOIN(,,IF(ISNUMBER(SEARCH({"Luggage"},INDEX(Col_M&amp;Col_R,MATCH(1,(Col_W=$C138)*(Col_AD=$A138),0)))),"*","")))&gt;0,"Luggage","")</f>
        <v/>
      </c>
    </row>
    <row r="139">
      <c r="A139" s="48" t="n"/>
      <c r="C139" s="49">
        <f t="array" ref="C139">IFERROR(INDEX(Col_W,MATCH(A139,Col_AD,0)),"")</f>
        <v/>
      </c>
      <c r="D139" s="21">
        <f t="array" ref="D139">IF(LEN(IF(ISNUMBER(SEARCH("hear*",INDEX(Col_M&amp;Col_R,MATCH(1,(Col_W=$C139)*(Col_AD=$A139),0)))),"*",""))&gt;0,"Y","")</f>
        <v/>
      </c>
      <c r="E139" s="22">
        <f t="array" ref="E139">IF(LEN(_xlfn.TEXTJOIN(,,IF(ISNUMBER(SEARCH({"VIP","Visual impairment"},INDEX(Col_M&amp;Col_R,MATCH(1,(Col_W=$C139)*(Col_AD=$A139),0)))),"*","")))&gt;0,"Y","")</f>
        <v/>
      </c>
      <c r="F139" s="24">
        <f t="array" ref="F139">IF(LEN(_xlfn.TEXTJOIN(,,IF(ISNUMBER(SEARCH({"Wheelchair user","Scooter"},INDEX(Col_M&amp;Col_R,MATCH(1,(Col_W=$C139)*(Col_AD=$A139),0)))),"*","")))&gt;0,"Y","")</f>
        <v/>
      </c>
      <c r="G139" s="23">
        <f t="array" ref="G139">IF(LEN(_xlfn.TEXTJOIN(,,IF(ISNUMBER(SEARCH({"Use of station buggy (if available)","Use of station wheelchair (if available)"},INDEX(Col_M&amp;Col_R,MATCH(1,(Col_W=$C139)*(Col_AD=$A139),0)))),"*","")))&gt;0,"Y","")</f>
        <v/>
      </c>
      <c r="H139" s="25">
        <f t="array" ref="H139">IF(LEN(_xlfn.TEXTJOIN(,,_xlfn.UNIQUE(IF(ISNUMBER(SEARCH({"Other mobility impairment","Learning difficulties","Other mobility aid user","Elderly","Uses walking stick"},INDEX(Col_M&amp;Col_R,MATCH(1,(Col_W=$C139)*(Col_AD=$A139),0)))),"*",""))))&gt;0,"Y","")</f>
        <v/>
      </c>
      <c r="I139" s="26">
        <f t="array" ref="I139">IF(LEN((_xlfn.TEXTJOIN(,,IF(ISNUMBER(SEARCH({"Wheelchair user","Scooter","Use of ramp"},INDEX(Col_M&amp;Col_R,MATCH(1,(Col_W=$C139)*(Col_AD=$A139),0)))),"*",""))))&gt;0,"Y","")</f>
        <v/>
      </c>
      <c r="J139" s="27">
        <f t="array" ref="J139">IFERROR(_xlfn._xlws.FILTER(Col_X,(Col_AD=$A139)*(Col_AE="Arrive")),"")</f>
        <v/>
      </c>
      <c r="K139" s="28">
        <f t="array" ref="K139">IFERROR(_xlfn._xlws.FILTER(Col_Z,(Col_AD=$A139)*(Col_AE="Arrive")),"")</f>
        <v/>
      </c>
      <c r="L139" s="54">
        <f t="array" ref="L139">IFERROR(_xlfn._xlws.FILTER(Col_AA,(Col_AD=$A139)*(Col_AE="Arrive")),"")</f>
        <v/>
      </c>
      <c r="M139" s="29">
        <f t="array" ref="M139">IFERROR(_xlfn._xlws.FILTER(Col_AC,(Col_AD=$A139)*(Col_AE="Arrive")),"")</f>
        <v/>
      </c>
      <c r="N139" s="27">
        <f t="array" ref="N139">IFERROR(_xlfn._xlws.FILTER(Col_Y,(Col_AD=$A139)*(Col_AE="Depart")),"")</f>
        <v/>
      </c>
      <c r="O139" s="28">
        <f t="array" ref="O139">IFERROR(_xlfn._xlws.FILTER(Col_Z,(Col_AD=$A139)*(Col_AE="Depart")),"")</f>
        <v/>
      </c>
      <c r="P139" s="30">
        <f t="array" ref="P139">IFERROR(_xlfn._xlws.FILTER(Col_AB,(Col_AD=$A139)*(Col_AE="Depart")),"")</f>
        <v/>
      </c>
      <c r="Q139" s="29">
        <f t="array" ref="Q139">IFERROR(_xlfn._xlws.FILTER(Col_AC,(Col_AD=$A139)*(Col_AE="Depart")),"")</f>
        <v/>
      </c>
      <c r="R139" s="31">
        <f t="array" ref="R139">IF(LEN(_xlfn.TEXTJOIN(,,IF(ISNUMBER(SEARCH({"Luggage"},INDEX(Col_M&amp;Col_R,MATCH(1,(Col_W=$C139)*(Col_AD=$A139),0)))),"*","")))&gt;0,"Luggage","")</f>
        <v/>
      </c>
    </row>
    <row r="140">
      <c r="A140" s="48" t="n"/>
      <c r="C140" s="49">
        <f t="array" ref="C140">IFERROR(INDEX(Col_W,MATCH(A140,Col_AD,0)),"")</f>
        <v/>
      </c>
      <c r="D140" s="21">
        <f t="array" ref="D140">IF(LEN(IF(ISNUMBER(SEARCH("hear*",INDEX(Col_M&amp;Col_R,MATCH(1,(Col_W=$C140)*(Col_AD=$A140),0)))),"*",""))&gt;0,"Y","")</f>
        <v/>
      </c>
      <c r="E140" s="22">
        <f t="array" ref="E140">IF(LEN(_xlfn.TEXTJOIN(,,IF(ISNUMBER(SEARCH({"VIP","Visual impairment"},INDEX(Col_M&amp;Col_R,MATCH(1,(Col_W=$C140)*(Col_AD=$A140),0)))),"*","")))&gt;0,"Y","")</f>
        <v/>
      </c>
      <c r="F140" s="24">
        <f t="array" ref="F140">IF(LEN(_xlfn.TEXTJOIN(,,IF(ISNUMBER(SEARCH({"Wheelchair user","Scooter"},INDEX(Col_M&amp;Col_R,MATCH(1,(Col_W=$C140)*(Col_AD=$A140),0)))),"*","")))&gt;0,"Y","")</f>
        <v/>
      </c>
      <c r="G140" s="23">
        <f t="array" ref="G140">IF(LEN(_xlfn.TEXTJOIN(,,IF(ISNUMBER(SEARCH({"Use of station buggy (if available)","Use of station wheelchair (if available)"},INDEX(Col_M&amp;Col_R,MATCH(1,(Col_W=$C140)*(Col_AD=$A140),0)))),"*","")))&gt;0,"Y","")</f>
        <v/>
      </c>
      <c r="H140" s="25">
        <f t="array" ref="H140">IF(LEN(_xlfn.TEXTJOIN(,,_xlfn.UNIQUE(IF(ISNUMBER(SEARCH({"Other mobility impairment","Learning difficulties","Other mobility aid user","Elderly","Uses walking stick"},INDEX(Col_M&amp;Col_R,MATCH(1,(Col_W=$C140)*(Col_AD=$A140),0)))),"*",""))))&gt;0,"Y","")</f>
        <v/>
      </c>
      <c r="I140" s="26">
        <f t="array" ref="I140">IF(LEN((_xlfn.TEXTJOIN(,,IF(ISNUMBER(SEARCH({"Wheelchair user","Scooter","Use of ramp"},INDEX(Col_M&amp;Col_R,MATCH(1,(Col_W=$C140)*(Col_AD=$A140),0)))),"*",""))))&gt;0,"Y","")</f>
        <v/>
      </c>
      <c r="J140" s="27">
        <f t="array" ref="J140">IFERROR(_xlfn._xlws.FILTER(Col_X,(Col_AD=$A140)*(Col_AE="Arrive")),"")</f>
        <v/>
      </c>
      <c r="K140" s="28">
        <f t="array" ref="K140">IFERROR(_xlfn._xlws.FILTER(Col_Z,(Col_AD=$A140)*(Col_AE="Arrive")),"")</f>
        <v/>
      </c>
      <c r="L140" s="54">
        <f t="array" ref="L140">IFERROR(_xlfn._xlws.FILTER(Col_AA,(Col_AD=$A140)*(Col_AE="Arrive")),"")</f>
        <v/>
      </c>
      <c r="M140" s="29">
        <f t="array" ref="M140">IFERROR(_xlfn._xlws.FILTER(Col_AC,(Col_AD=$A140)*(Col_AE="Arrive")),"")</f>
        <v/>
      </c>
      <c r="N140" s="27">
        <f t="array" ref="N140">IFERROR(_xlfn._xlws.FILTER(Col_Y,(Col_AD=$A140)*(Col_AE="Depart")),"")</f>
        <v/>
      </c>
      <c r="O140" s="28">
        <f t="array" ref="O140">IFERROR(_xlfn._xlws.FILTER(Col_Z,(Col_AD=$A140)*(Col_AE="Depart")),"")</f>
        <v/>
      </c>
      <c r="P140" s="30">
        <f t="array" ref="P140">IFERROR(_xlfn._xlws.FILTER(Col_AB,(Col_AD=$A140)*(Col_AE="Depart")),"")</f>
        <v/>
      </c>
      <c r="Q140" s="29">
        <f t="array" ref="Q140">IFERROR(_xlfn._xlws.FILTER(Col_AC,(Col_AD=$A140)*(Col_AE="Depart")),"")</f>
        <v/>
      </c>
      <c r="R140" s="31">
        <f t="array" ref="R140">IF(LEN(_xlfn.TEXTJOIN(,,IF(ISNUMBER(SEARCH({"Luggage"},INDEX(Col_M&amp;Col_R,MATCH(1,(Col_W=$C140)*(Col_AD=$A140),0)))),"*","")))&gt;0,"Luggage","")</f>
        <v/>
      </c>
    </row>
    <row r="141">
      <c r="A141" s="48" t="n"/>
      <c r="C141" s="49">
        <f t="array" ref="C141">IFERROR(INDEX(Col_W,MATCH(A141,Col_AD,0)),"")</f>
        <v/>
      </c>
      <c r="D141" s="21">
        <f t="array" ref="D141">IF(LEN(IF(ISNUMBER(SEARCH("hear*",INDEX(Col_M&amp;Col_R,MATCH(1,(Col_W=$C141)*(Col_AD=$A141),0)))),"*",""))&gt;0,"Y","")</f>
        <v/>
      </c>
      <c r="E141" s="22">
        <f t="array" ref="E141">IF(LEN(_xlfn.TEXTJOIN(,,IF(ISNUMBER(SEARCH({"VIP","Visual impairment"},INDEX(Col_M&amp;Col_R,MATCH(1,(Col_W=$C141)*(Col_AD=$A141),0)))),"*","")))&gt;0,"Y","")</f>
        <v/>
      </c>
      <c r="F141" s="24">
        <f t="array" ref="F141">IF(LEN(_xlfn.TEXTJOIN(,,IF(ISNUMBER(SEARCH({"Wheelchair user","Scooter"},INDEX(Col_M&amp;Col_R,MATCH(1,(Col_W=$C141)*(Col_AD=$A141),0)))),"*","")))&gt;0,"Y","")</f>
        <v/>
      </c>
      <c r="G141" s="23">
        <f t="array" ref="G141">IF(LEN(_xlfn.TEXTJOIN(,,IF(ISNUMBER(SEARCH({"Use of station buggy (if available)","Use of station wheelchair (if available)"},INDEX(Col_M&amp;Col_R,MATCH(1,(Col_W=$C141)*(Col_AD=$A141),0)))),"*","")))&gt;0,"Y","")</f>
        <v/>
      </c>
      <c r="H141" s="25">
        <f t="array" ref="H141">IF(LEN(_xlfn.TEXTJOIN(,,_xlfn.UNIQUE(IF(ISNUMBER(SEARCH({"Other mobility impairment","Learning difficulties","Other mobility aid user","Elderly","Uses walking stick"},INDEX(Col_M&amp;Col_R,MATCH(1,(Col_W=$C141)*(Col_AD=$A141),0)))),"*",""))))&gt;0,"Y","")</f>
        <v/>
      </c>
      <c r="I141" s="26">
        <f t="array" ref="I141">IF(LEN((_xlfn.TEXTJOIN(,,IF(ISNUMBER(SEARCH({"Wheelchair user","Scooter","Use of ramp"},INDEX(Col_M&amp;Col_R,MATCH(1,(Col_W=$C141)*(Col_AD=$A141),0)))),"*",""))))&gt;0,"Y","")</f>
        <v/>
      </c>
      <c r="J141" s="27">
        <f t="array" ref="J141">IFERROR(_xlfn._xlws.FILTER(Col_X,(Col_AD=$A141)*(Col_AE="Arrive")),"")</f>
        <v/>
      </c>
      <c r="K141" s="28">
        <f t="array" ref="K141">IFERROR(_xlfn._xlws.FILTER(Col_Z,(Col_AD=$A141)*(Col_AE="Arrive")),"")</f>
        <v/>
      </c>
      <c r="L141" s="54">
        <f t="array" ref="L141">IFERROR(_xlfn._xlws.FILTER(Col_AA,(Col_AD=$A141)*(Col_AE="Arrive")),"")</f>
        <v/>
      </c>
      <c r="M141" s="29">
        <f t="array" ref="M141">IFERROR(_xlfn._xlws.FILTER(Col_AC,(Col_AD=$A141)*(Col_AE="Arrive")),"")</f>
        <v/>
      </c>
      <c r="N141" s="27">
        <f t="array" ref="N141">IFERROR(_xlfn._xlws.FILTER(Col_Y,(Col_AD=$A141)*(Col_AE="Depart")),"")</f>
        <v/>
      </c>
      <c r="O141" s="28">
        <f t="array" ref="O141">IFERROR(_xlfn._xlws.FILTER(Col_Z,(Col_AD=$A141)*(Col_AE="Depart")),"")</f>
        <v/>
      </c>
      <c r="P141" s="30">
        <f t="array" ref="P141">IFERROR(_xlfn._xlws.FILTER(Col_AB,(Col_AD=$A141)*(Col_AE="Depart")),"")</f>
        <v/>
      </c>
      <c r="Q141" s="29">
        <f t="array" ref="Q141">IFERROR(_xlfn._xlws.FILTER(Col_AC,(Col_AD=$A141)*(Col_AE="Depart")),"")</f>
        <v/>
      </c>
      <c r="R141" s="31">
        <f t="array" ref="R141">IF(LEN(_xlfn.TEXTJOIN(,,IF(ISNUMBER(SEARCH({"Luggage"},INDEX(Col_M&amp;Col_R,MATCH(1,(Col_W=$C141)*(Col_AD=$A141),0)))),"*","")))&gt;0,"Luggage","")</f>
        <v/>
      </c>
    </row>
    <row r="142">
      <c r="A142" s="48" t="n"/>
      <c r="C142" s="49">
        <f t="array" ref="C142">IFERROR(INDEX(Col_W,MATCH(A142,Col_AD,0)),"")</f>
        <v/>
      </c>
      <c r="D142" s="21">
        <f t="array" ref="D142">IF(LEN(IF(ISNUMBER(SEARCH("hear*",INDEX(Col_M&amp;Col_R,MATCH(1,(Col_W=$C142)*(Col_AD=$A142),0)))),"*",""))&gt;0,"Y","")</f>
        <v/>
      </c>
      <c r="E142" s="22">
        <f t="array" ref="E142">IF(LEN(_xlfn.TEXTJOIN(,,IF(ISNUMBER(SEARCH({"VIP","Visual impairment"},INDEX(Col_M&amp;Col_R,MATCH(1,(Col_W=$C142)*(Col_AD=$A142),0)))),"*","")))&gt;0,"Y","")</f>
        <v/>
      </c>
      <c r="F142" s="24">
        <f t="array" ref="F142">IF(LEN(_xlfn.TEXTJOIN(,,IF(ISNUMBER(SEARCH({"Wheelchair user","Scooter"},INDEX(Col_M&amp;Col_R,MATCH(1,(Col_W=$C142)*(Col_AD=$A142),0)))),"*","")))&gt;0,"Y","")</f>
        <v/>
      </c>
      <c r="G142" s="23">
        <f t="array" ref="G142">IF(LEN(_xlfn.TEXTJOIN(,,IF(ISNUMBER(SEARCH({"Use of station buggy (if available)","Use of station wheelchair (if available)"},INDEX(Col_M&amp;Col_R,MATCH(1,(Col_W=$C142)*(Col_AD=$A142),0)))),"*","")))&gt;0,"Y","")</f>
        <v/>
      </c>
      <c r="H142" s="25">
        <f t="array" ref="H142">IF(LEN(_xlfn.TEXTJOIN(,,_xlfn.UNIQUE(IF(ISNUMBER(SEARCH({"Other mobility impairment","Learning difficulties","Other mobility aid user","Elderly","Uses walking stick"},INDEX(Col_M&amp;Col_R,MATCH(1,(Col_W=$C142)*(Col_AD=$A142),0)))),"*",""))))&gt;0,"Y","")</f>
        <v/>
      </c>
      <c r="I142" s="26">
        <f t="array" ref="I142">IF(LEN((_xlfn.TEXTJOIN(,,IF(ISNUMBER(SEARCH({"Wheelchair user","Scooter","Use of ramp"},INDEX(Col_M&amp;Col_R,MATCH(1,(Col_W=$C142)*(Col_AD=$A142),0)))),"*",""))))&gt;0,"Y","")</f>
        <v/>
      </c>
      <c r="J142" s="27">
        <f t="array" ref="J142">IFERROR(_xlfn._xlws.FILTER(Col_X,(Col_AD=$A142)*(Col_AE="Arrive")),"")</f>
        <v/>
      </c>
      <c r="K142" s="28">
        <f t="array" ref="K142">IFERROR(_xlfn._xlws.FILTER(Col_Z,(Col_AD=$A142)*(Col_AE="Arrive")),"")</f>
        <v/>
      </c>
      <c r="L142" s="54">
        <f t="array" ref="L142">IFERROR(_xlfn._xlws.FILTER(Col_AA,(Col_AD=$A142)*(Col_AE="Arrive")),"")</f>
        <v/>
      </c>
      <c r="M142" s="29">
        <f t="array" ref="M142">IFERROR(_xlfn._xlws.FILTER(Col_AC,(Col_AD=$A142)*(Col_AE="Arrive")),"")</f>
        <v/>
      </c>
      <c r="N142" s="27">
        <f t="array" ref="N142">IFERROR(_xlfn._xlws.FILTER(Col_Y,(Col_AD=$A142)*(Col_AE="Depart")),"")</f>
        <v/>
      </c>
      <c r="O142" s="28">
        <f t="array" ref="O142">IFERROR(_xlfn._xlws.FILTER(Col_Z,(Col_AD=$A142)*(Col_AE="Depart")),"")</f>
        <v/>
      </c>
      <c r="P142" s="30">
        <f t="array" ref="P142">IFERROR(_xlfn._xlws.FILTER(Col_AB,(Col_AD=$A142)*(Col_AE="Depart")),"")</f>
        <v/>
      </c>
      <c r="Q142" s="29">
        <f t="array" ref="Q142">IFERROR(_xlfn._xlws.FILTER(Col_AC,(Col_AD=$A142)*(Col_AE="Depart")),"")</f>
        <v/>
      </c>
      <c r="R142" s="31">
        <f t="array" ref="R142">IF(LEN(_xlfn.TEXTJOIN(,,IF(ISNUMBER(SEARCH({"Luggage"},INDEX(Col_M&amp;Col_R,MATCH(1,(Col_W=$C142)*(Col_AD=$A142),0)))),"*","")))&gt;0,"Luggage","")</f>
        <v/>
      </c>
    </row>
    <row r="143">
      <c r="A143" s="48" t="n"/>
      <c r="C143" s="49">
        <f t="array" ref="C143">IFERROR(INDEX(Col_W,MATCH(A143,Col_AD,0)),"")</f>
        <v/>
      </c>
      <c r="D143" s="21">
        <f t="array" ref="D143">IF(LEN(IF(ISNUMBER(SEARCH("hear*",INDEX(Col_M&amp;Col_R,MATCH(1,(Col_W=$C143)*(Col_AD=$A143),0)))),"*",""))&gt;0,"Y","")</f>
        <v/>
      </c>
      <c r="E143" s="22">
        <f t="array" ref="E143">IF(LEN(_xlfn.TEXTJOIN(,,IF(ISNUMBER(SEARCH({"VIP","Visual impairment"},INDEX(Col_M&amp;Col_R,MATCH(1,(Col_W=$C143)*(Col_AD=$A143),0)))),"*","")))&gt;0,"Y","")</f>
        <v/>
      </c>
      <c r="F143" s="24">
        <f t="array" ref="F143">IF(LEN(_xlfn.TEXTJOIN(,,IF(ISNUMBER(SEARCH({"Wheelchair user","Scooter"},INDEX(Col_M&amp;Col_R,MATCH(1,(Col_W=$C143)*(Col_AD=$A143),0)))),"*","")))&gt;0,"Y","")</f>
        <v/>
      </c>
      <c r="G143" s="23">
        <f t="array" ref="G143">IF(LEN(_xlfn.TEXTJOIN(,,IF(ISNUMBER(SEARCH({"Use of station buggy (if available)","Use of station wheelchair (if available)"},INDEX(Col_M&amp;Col_R,MATCH(1,(Col_W=$C143)*(Col_AD=$A143),0)))),"*","")))&gt;0,"Y","")</f>
        <v/>
      </c>
      <c r="H143" s="25">
        <f t="array" ref="H143">IF(LEN(_xlfn.TEXTJOIN(,,_xlfn.UNIQUE(IF(ISNUMBER(SEARCH({"Other mobility impairment","Learning difficulties","Other mobility aid user","Elderly","Uses walking stick"},INDEX(Col_M&amp;Col_R,MATCH(1,(Col_W=$C143)*(Col_AD=$A143),0)))),"*",""))))&gt;0,"Y","")</f>
        <v/>
      </c>
      <c r="I143" s="26">
        <f t="array" ref="I143">IF(LEN((_xlfn.TEXTJOIN(,,IF(ISNUMBER(SEARCH({"Wheelchair user","Scooter","Use of ramp"},INDEX(Col_M&amp;Col_R,MATCH(1,(Col_W=$C143)*(Col_AD=$A143),0)))),"*",""))))&gt;0,"Y","")</f>
        <v/>
      </c>
      <c r="J143" s="27">
        <f t="array" ref="J143">IFERROR(_xlfn._xlws.FILTER(Col_X,(Col_AD=$A143)*(Col_AE="Arrive")),"")</f>
        <v/>
      </c>
      <c r="K143" s="28">
        <f t="array" ref="K143">IFERROR(_xlfn._xlws.FILTER(Col_Z,(Col_AD=$A143)*(Col_AE="Arrive")),"")</f>
        <v/>
      </c>
      <c r="L143" s="54">
        <f t="array" ref="L143">IFERROR(_xlfn._xlws.FILTER(Col_AA,(Col_AD=$A143)*(Col_AE="Arrive")),"")</f>
        <v/>
      </c>
      <c r="M143" s="29">
        <f t="array" ref="M143">IFERROR(_xlfn._xlws.FILTER(Col_AC,(Col_AD=$A143)*(Col_AE="Arrive")),"")</f>
        <v/>
      </c>
      <c r="N143" s="27">
        <f t="array" ref="N143">IFERROR(_xlfn._xlws.FILTER(Col_Y,(Col_AD=$A143)*(Col_AE="Depart")),"")</f>
        <v/>
      </c>
      <c r="O143" s="28">
        <f t="array" ref="O143">IFERROR(_xlfn._xlws.FILTER(Col_Z,(Col_AD=$A143)*(Col_AE="Depart")),"")</f>
        <v/>
      </c>
      <c r="P143" s="30">
        <f t="array" ref="P143">IFERROR(_xlfn._xlws.FILTER(Col_AB,(Col_AD=$A143)*(Col_AE="Depart")),"")</f>
        <v/>
      </c>
      <c r="Q143" s="29">
        <f t="array" ref="Q143">IFERROR(_xlfn._xlws.FILTER(Col_AC,(Col_AD=$A143)*(Col_AE="Depart")),"")</f>
        <v/>
      </c>
      <c r="R143" s="31">
        <f t="array" ref="R143">IF(LEN(_xlfn.TEXTJOIN(,,IF(ISNUMBER(SEARCH({"Luggage"},INDEX(Col_M&amp;Col_R,MATCH(1,(Col_W=$C143)*(Col_AD=$A143),0)))),"*","")))&gt;0,"Luggage","")</f>
        <v/>
      </c>
    </row>
    <row r="144">
      <c r="A144" s="48" t="n"/>
      <c r="C144" s="49">
        <f t="array" ref="C144">IFERROR(INDEX(Col_W,MATCH(A144,Col_AD,0)),"")</f>
        <v/>
      </c>
      <c r="D144" s="21">
        <f t="array" ref="D144">IF(LEN(IF(ISNUMBER(SEARCH("hear*",INDEX(Col_M&amp;Col_R,MATCH(1,(Col_W=$C144)*(Col_AD=$A144),0)))),"*",""))&gt;0,"Y","")</f>
        <v/>
      </c>
      <c r="E144" s="22">
        <f t="array" ref="E144">IF(LEN(_xlfn.TEXTJOIN(,,IF(ISNUMBER(SEARCH({"VIP","Visual impairment"},INDEX(Col_M&amp;Col_R,MATCH(1,(Col_W=$C144)*(Col_AD=$A144),0)))),"*","")))&gt;0,"Y","")</f>
        <v/>
      </c>
      <c r="F144" s="24">
        <f t="array" ref="F144">IF(LEN(_xlfn.TEXTJOIN(,,IF(ISNUMBER(SEARCH({"Wheelchair user","Scooter"},INDEX(Col_M&amp;Col_R,MATCH(1,(Col_W=$C144)*(Col_AD=$A144),0)))),"*","")))&gt;0,"Y","")</f>
        <v/>
      </c>
      <c r="G144" s="23">
        <f t="array" ref="G144">IF(LEN(_xlfn.TEXTJOIN(,,IF(ISNUMBER(SEARCH({"Use of station buggy (if available)","Use of station wheelchair (if available)"},INDEX(Col_M&amp;Col_R,MATCH(1,(Col_W=$C144)*(Col_AD=$A144),0)))),"*","")))&gt;0,"Y","")</f>
        <v/>
      </c>
      <c r="H144" s="25">
        <f t="array" ref="H144">IF(LEN(_xlfn.TEXTJOIN(,,_xlfn.UNIQUE(IF(ISNUMBER(SEARCH({"Other mobility impairment","Learning difficulties","Other mobility aid user","Elderly","Uses walking stick"},INDEX(Col_M&amp;Col_R,MATCH(1,(Col_W=$C144)*(Col_AD=$A144),0)))),"*",""))))&gt;0,"Y","")</f>
        <v/>
      </c>
      <c r="I144" s="26">
        <f t="array" ref="I144">IF(LEN((_xlfn.TEXTJOIN(,,IF(ISNUMBER(SEARCH({"Wheelchair user","Scooter","Use of ramp"},INDEX(Col_M&amp;Col_R,MATCH(1,(Col_W=$C144)*(Col_AD=$A144),0)))),"*",""))))&gt;0,"Y","")</f>
        <v/>
      </c>
      <c r="J144" s="27">
        <f t="array" ref="J144">IFERROR(_xlfn._xlws.FILTER(Col_X,(Col_AD=$A144)*(Col_AE="Arrive")),"")</f>
        <v/>
      </c>
      <c r="K144" s="28">
        <f t="array" ref="K144">IFERROR(_xlfn._xlws.FILTER(Col_Z,(Col_AD=$A144)*(Col_AE="Arrive")),"")</f>
        <v/>
      </c>
      <c r="L144" s="54">
        <f t="array" ref="L144">IFERROR(_xlfn._xlws.FILTER(Col_AA,(Col_AD=$A144)*(Col_AE="Arrive")),"")</f>
        <v/>
      </c>
      <c r="M144" s="29">
        <f t="array" ref="M144">IFERROR(_xlfn._xlws.FILTER(Col_AC,(Col_AD=$A144)*(Col_AE="Arrive")),"")</f>
        <v/>
      </c>
      <c r="N144" s="27">
        <f t="array" ref="N144">IFERROR(_xlfn._xlws.FILTER(Col_Y,(Col_AD=$A144)*(Col_AE="Depart")),"")</f>
        <v/>
      </c>
      <c r="O144" s="28">
        <f t="array" ref="O144">IFERROR(_xlfn._xlws.FILTER(Col_Z,(Col_AD=$A144)*(Col_AE="Depart")),"")</f>
        <v/>
      </c>
      <c r="P144" s="30">
        <f t="array" ref="P144">IFERROR(_xlfn._xlws.FILTER(Col_AB,(Col_AD=$A144)*(Col_AE="Depart")),"")</f>
        <v/>
      </c>
      <c r="Q144" s="29">
        <f t="array" ref="Q144">IFERROR(_xlfn._xlws.FILTER(Col_AC,(Col_AD=$A144)*(Col_AE="Depart")),"")</f>
        <v/>
      </c>
      <c r="R144" s="31">
        <f t="array" ref="R144">IF(LEN(_xlfn.TEXTJOIN(,,IF(ISNUMBER(SEARCH({"Luggage"},INDEX(Col_M&amp;Col_R,MATCH(1,(Col_W=$C144)*(Col_AD=$A144),0)))),"*","")))&gt;0,"Luggage","")</f>
        <v/>
      </c>
    </row>
    <row r="145">
      <c r="A145" s="48" t="n"/>
      <c r="C145" s="49">
        <f t="array" ref="C145">IFERROR(INDEX(Col_W,MATCH(A145,Col_AD,0)),"")</f>
        <v/>
      </c>
      <c r="D145" s="21">
        <f t="array" ref="D145">IF(LEN(IF(ISNUMBER(SEARCH("hear*",INDEX(Col_M&amp;Col_R,MATCH(1,(Col_W=$C145)*(Col_AD=$A145),0)))),"*",""))&gt;0,"Y","")</f>
        <v/>
      </c>
      <c r="E145" s="22">
        <f t="array" ref="E145">IF(LEN(_xlfn.TEXTJOIN(,,IF(ISNUMBER(SEARCH({"VIP","Visual impairment"},INDEX(Col_M&amp;Col_R,MATCH(1,(Col_W=$C145)*(Col_AD=$A145),0)))),"*","")))&gt;0,"Y","")</f>
        <v/>
      </c>
      <c r="F145" s="24">
        <f t="array" ref="F145">IF(LEN(_xlfn.TEXTJOIN(,,IF(ISNUMBER(SEARCH({"Wheelchair user","Scooter"},INDEX(Col_M&amp;Col_R,MATCH(1,(Col_W=$C145)*(Col_AD=$A145),0)))),"*","")))&gt;0,"Y","")</f>
        <v/>
      </c>
      <c r="G145" s="23">
        <f t="array" ref="G145">IF(LEN(_xlfn.TEXTJOIN(,,IF(ISNUMBER(SEARCH({"Use of station buggy (if available)","Use of station wheelchair (if available)"},INDEX(Col_M&amp;Col_R,MATCH(1,(Col_W=$C145)*(Col_AD=$A145),0)))),"*","")))&gt;0,"Y","")</f>
        <v/>
      </c>
      <c r="H145" s="25">
        <f t="array" ref="H145">IF(LEN(_xlfn.TEXTJOIN(,,_xlfn.UNIQUE(IF(ISNUMBER(SEARCH({"Other mobility impairment","Learning difficulties","Other mobility aid user","Elderly","Uses walking stick"},INDEX(Col_M&amp;Col_R,MATCH(1,(Col_W=$C145)*(Col_AD=$A145),0)))),"*",""))))&gt;0,"Y","")</f>
        <v/>
      </c>
      <c r="I145" s="26">
        <f t="array" ref="I145">IF(LEN((_xlfn.TEXTJOIN(,,IF(ISNUMBER(SEARCH({"Wheelchair user","Scooter","Use of ramp"},INDEX(Col_M&amp;Col_R,MATCH(1,(Col_W=$C145)*(Col_AD=$A145),0)))),"*",""))))&gt;0,"Y","")</f>
        <v/>
      </c>
      <c r="J145" s="27">
        <f t="array" ref="J145">IFERROR(_xlfn._xlws.FILTER(Col_X,(Col_AD=$A145)*(Col_AE="Arrive")),"")</f>
        <v/>
      </c>
      <c r="K145" s="28">
        <f t="array" ref="K145">IFERROR(_xlfn._xlws.FILTER(Col_Z,(Col_AD=$A145)*(Col_AE="Arrive")),"")</f>
        <v/>
      </c>
      <c r="L145" s="54">
        <f t="array" ref="L145">IFERROR(_xlfn._xlws.FILTER(Col_AA,(Col_AD=$A145)*(Col_AE="Arrive")),"")</f>
        <v/>
      </c>
      <c r="M145" s="29">
        <f t="array" ref="M145">IFERROR(_xlfn._xlws.FILTER(Col_AC,(Col_AD=$A145)*(Col_AE="Arrive")),"")</f>
        <v/>
      </c>
      <c r="N145" s="27">
        <f t="array" ref="N145">IFERROR(_xlfn._xlws.FILTER(Col_Y,(Col_AD=$A145)*(Col_AE="Depart")),"")</f>
        <v/>
      </c>
      <c r="O145" s="28">
        <f t="array" ref="O145">IFERROR(_xlfn._xlws.FILTER(Col_Z,(Col_AD=$A145)*(Col_AE="Depart")),"")</f>
        <v/>
      </c>
      <c r="P145" s="30">
        <f t="array" ref="P145">IFERROR(_xlfn._xlws.FILTER(Col_AB,(Col_AD=$A145)*(Col_AE="Depart")),"")</f>
        <v/>
      </c>
      <c r="Q145" s="29">
        <f t="array" ref="Q145">IFERROR(_xlfn._xlws.FILTER(Col_AC,(Col_AD=$A145)*(Col_AE="Depart")),"")</f>
        <v/>
      </c>
      <c r="R145" s="31">
        <f t="array" ref="R145">IF(LEN(_xlfn.TEXTJOIN(,,IF(ISNUMBER(SEARCH({"Luggage"},INDEX(Col_M&amp;Col_R,MATCH(1,(Col_W=$C145)*(Col_AD=$A145),0)))),"*","")))&gt;0,"Luggage","")</f>
        <v/>
      </c>
    </row>
    <row r="146">
      <c r="A146" s="48" t="n"/>
      <c r="C146" s="49">
        <f t="array" ref="C146">IFERROR(INDEX(Col_W,MATCH(A146,Col_AD,0)),"")</f>
        <v/>
      </c>
      <c r="D146" s="21">
        <f t="array" ref="D146">IF(LEN(IF(ISNUMBER(SEARCH("hear*",INDEX(Col_M&amp;Col_R,MATCH(1,(Col_W=$C146)*(Col_AD=$A146),0)))),"*",""))&gt;0,"Y","")</f>
        <v/>
      </c>
      <c r="E146" s="22">
        <f t="array" ref="E146">IF(LEN(_xlfn.TEXTJOIN(,,IF(ISNUMBER(SEARCH({"VIP","Visual impairment"},INDEX(Col_M&amp;Col_R,MATCH(1,(Col_W=$C146)*(Col_AD=$A146),0)))),"*","")))&gt;0,"Y","")</f>
        <v/>
      </c>
      <c r="F146" s="24">
        <f t="array" ref="F146">IF(LEN(_xlfn.TEXTJOIN(,,IF(ISNUMBER(SEARCH({"Wheelchair user","Scooter"},INDEX(Col_M&amp;Col_R,MATCH(1,(Col_W=$C146)*(Col_AD=$A146),0)))),"*","")))&gt;0,"Y","")</f>
        <v/>
      </c>
      <c r="G146" s="23">
        <f t="array" ref="G146">IF(LEN(_xlfn.TEXTJOIN(,,IF(ISNUMBER(SEARCH({"Use of station buggy (if available)","Use of station wheelchair (if available)"},INDEX(Col_M&amp;Col_R,MATCH(1,(Col_W=$C146)*(Col_AD=$A146),0)))),"*","")))&gt;0,"Y","")</f>
        <v/>
      </c>
      <c r="H146" s="25">
        <f t="array" ref="H146">IF(LEN(_xlfn.TEXTJOIN(,,_xlfn.UNIQUE(IF(ISNUMBER(SEARCH({"Other mobility impairment","Learning difficulties","Other mobility aid user","Elderly","Uses walking stick"},INDEX(Col_M&amp;Col_R,MATCH(1,(Col_W=$C146)*(Col_AD=$A146),0)))),"*",""))))&gt;0,"Y","")</f>
        <v/>
      </c>
      <c r="I146" s="26">
        <f t="array" ref="I146">IF(LEN((_xlfn.TEXTJOIN(,,IF(ISNUMBER(SEARCH({"Wheelchair user","Scooter","Use of ramp"},INDEX(Col_M&amp;Col_R,MATCH(1,(Col_W=$C146)*(Col_AD=$A146),0)))),"*",""))))&gt;0,"Y","")</f>
        <v/>
      </c>
      <c r="J146" s="27">
        <f t="array" ref="J146">IFERROR(_xlfn._xlws.FILTER(Col_X,(Col_AD=$A146)*(Col_AE="Arrive")),"")</f>
        <v/>
      </c>
      <c r="K146" s="28">
        <f t="array" ref="K146">IFERROR(_xlfn._xlws.FILTER(Col_Z,(Col_AD=$A146)*(Col_AE="Arrive")),"")</f>
        <v/>
      </c>
      <c r="L146" s="54">
        <f t="array" ref="L146">IFERROR(_xlfn._xlws.FILTER(Col_AA,(Col_AD=$A146)*(Col_AE="Arrive")),"")</f>
        <v/>
      </c>
      <c r="M146" s="29">
        <f t="array" ref="M146">IFERROR(_xlfn._xlws.FILTER(Col_AC,(Col_AD=$A146)*(Col_AE="Arrive")),"")</f>
        <v/>
      </c>
      <c r="N146" s="27">
        <f t="array" ref="N146">IFERROR(_xlfn._xlws.FILTER(Col_Y,(Col_AD=$A146)*(Col_AE="Depart")),"")</f>
        <v/>
      </c>
      <c r="O146" s="28">
        <f t="array" ref="O146">IFERROR(_xlfn._xlws.FILTER(Col_Z,(Col_AD=$A146)*(Col_AE="Depart")),"")</f>
        <v/>
      </c>
      <c r="P146" s="30">
        <f t="array" ref="P146">IFERROR(_xlfn._xlws.FILTER(Col_AB,(Col_AD=$A146)*(Col_AE="Depart")),"")</f>
        <v/>
      </c>
      <c r="Q146" s="29">
        <f t="array" ref="Q146">IFERROR(_xlfn._xlws.FILTER(Col_AC,(Col_AD=$A146)*(Col_AE="Depart")),"")</f>
        <v/>
      </c>
      <c r="R146" s="31">
        <f t="array" ref="R146">IF(LEN(_xlfn.TEXTJOIN(,,IF(ISNUMBER(SEARCH({"Luggage"},INDEX(Col_M&amp;Col_R,MATCH(1,(Col_W=$C146)*(Col_AD=$A146),0)))),"*","")))&gt;0,"Luggage","")</f>
        <v/>
      </c>
    </row>
    <row r="147">
      <c r="A147" s="48" t="n"/>
      <c r="C147" s="49">
        <f t="array" ref="C147">IFERROR(INDEX(Col_W,MATCH(A147,Col_AD,0)),"")</f>
        <v/>
      </c>
      <c r="D147" s="21">
        <f t="array" ref="D147">IF(LEN(IF(ISNUMBER(SEARCH("hear*",INDEX(Col_M&amp;Col_R,MATCH(1,(Col_W=$C147)*(Col_AD=$A147),0)))),"*",""))&gt;0,"Y","")</f>
        <v/>
      </c>
      <c r="E147" s="22">
        <f t="array" ref="E147">IF(LEN(_xlfn.TEXTJOIN(,,IF(ISNUMBER(SEARCH({"VIP","Visual impairment"},INDEX(Col_M&amp;Col_R,MATCH(1,(Col_W=$C147)*(Col_AD=$A147),0)))),"*","")))&gt;0,"Y","")</f>
        <v/>
      </c>
      <c r="F147" s="24">
        <f t="array" ref="F147">IF(LEN(_xlfn.TEXTJOIN(,,IF(ISNUMBER(SEARCH({"Wheelchair user","Scooter"},INDEX(Col_M&amp;Col_R,MATCH(1,(Col_W=$C147)*(Col_AD=$A147),0)))),"*","")))&gt;0,"Y","")</f>
        <v/>
      </c>
      <c r="G147" s="23">
        <f t="array" ref="G147">IF(LEN(_xlfn.TEXTJOIN(,,IF(ISNUMBER(SEARCH({"Use of station buggy (if available)","Use of station wheelchair (if available)"},INDEX(Col_M&amp;Col_R,MATCH(1,(Col_W=$C147)*(Col_AD=$A147),0)))),"*","")))&gt;0,"Y","")</f>
        <v/>
      </c>
      <c r="H147" s="25">
        <f t="array" ref="H147">IF(LEN(_xlfn.TEXTJOIN(,,_xlfn.UNIQUE(IF(ISNUMBER(SEARCH({"Other mobility impairment","Learning difficulties","Other mobility aid user","Elderly","Uses walking stick"},INDEX(Col_M&amp;Col_R,MATCH(1,(Col_W=$C147)*(Col_AD=$A147),0)))),"*",""))))&gt;0,"Y","")</f>
        <v/>
      </c>
      <c r="I147" s="26">
        <f t="array" ref="I147">IF(LEN((_xlfn.TEXTJOIN(,,IF(ISNUMBER(SEARCH({"Wheelchair user","Scooter","Use of ramp"},INDEX(Col_M&amp;Col_R,MATCH(1,(Col_W=$C147)*(Col_AD=$A147),0)))),"*",""))))&gt;0,"Y","")</f>
        <v/>
      </c>
      <c r="J147" s="27">
        <f t="array" ref="J147">IFERROR(_xlfn._xlws.FILTER(Col_X,(Col_AD=$A147)*(Col_AE="Arrive")),"")</f>
        <v/>
      </c>
      <c r="K147" s="28">
        <f t="array" ref="K147">IFERROR(_xlfn._xlws.FILTER(Col_Z,(Col_AD=$A147)*(Col_AE="Arrive")),"")</f>
        <v/>
      </c>
      <c r="L147" s="54">
        <f t="array" ref="L147">IFERROR(_xlfn._xlws.FILTER(Col_AA,(Col_AD=$A147)*(Col_AE="Arrive")),"")</f>
        <v/>
      </c>
      <c r="M147" s="29">
        <f t="array" ref="M147">IFERROR(_xlfn._xlws.FILTER(Col_AC,(Col_AD=$A147)*(Col_AE="Arrive")),"")</f>
        <v/>
      </c>
      <c r="N147" s="27">
        <f t="array" ref="N147">IFERROR(_xlfn._xlws.FILTER(Col_Y,(Col_AD=$A147)*(Col_AE="Depart")),"")</f>
        <v/>
      </c>
      <c r="O147" s="28">
        <f t="array" ref="O147">IFERROR(_xlfn._xlws.FILTER(Col_Z,(Col_AD=$A147)*(Col_AE="Depart")),"")</f>
        <v/>
      </c>
      <c r="P147" s="30">
        <f t="array" ref="P147">IFERROR(_xlfn._xlws.FILTER(Col_AB,(Col_AD=$A147)*(Col_AE="Depart")),"")</f>
        <v/>
      </c>
      <c r="Q147" s="29">
        <f t="array" ref="Q147">IFERROR(_xlfn._xlws.FILTER(Col_AC,(Col_AD=$A147)*(Col_AE="Depart")),"")</f>
        <v/>
      </c>
      <c r="R147" s="31">
        <f t="array" ref="R147">IF(LEN(_xlfn.TEXTJOIN(,,IF(ISNUMBER(SEARCH({"Luggage"},INDEX(Col_M&amp;Col_R,MATCH(1,(Col_W=$C147)*(Col_AD=$A147),0)))),"*","")))&gt;0,"Luggage","")</f>
        <v/>
      </c>
    </row>
    <row r="148">
      <c r="A148" s="48" t="n"/>
      <c r="C148" s="49">
        <f t="array" ref="C148">IFERROR(INDEX(Col_W,MATCH(A148,Col_AD,0)),"")</f>
        <v/>
      </c>
      <c r="D148" s="21">
        <f t="array" ref="D148">IF(LEN(IF(ISNUMBER(SEARCH("hear*",INDEX(Col_M&amp;Col_R,MATCH(1,(Col_W=$C148)*(Col_AD=$A148),0)))),"*",""))&gt;0,"Y","")</f>
        <v/>
      </c>
      <c r="E148" s="22">
        <f t="array" ref="E148">IF(LEN(_xlfn.TEXTJOIN(,,IF(ISNUMBER(SEARCH({"VIP","Visual impairment"},INDEX(Col_M&amp;Col_R,MATCH(1,(Col_W=$C148)*(Col_AD=$A148),0)))),"*","")))&gt;0,"Y","")</f>
        <v/>
      </c>
      <c r="F148" s="24">
        <f t="array" ref="F148">IF(LEN(_xlfn.TEXTJOIN(,,IF(ISNUMBER(SEARCH({"Wheelchair user","Scooter"},INDEX(Col_M&amp;Col_R,MATCH(1,(Col_W=$C148)*(Col_AD=$A148),0)))),"*","")))&gt;0,"Y","")</f>
        <v/>
      </c>
      <c r="G148" s="23">
        <f t="array" ref="G148">IF(LEN(_xlfn.TEXTJOIN(,,IF(ISNUMBER(SEARCH({"Use of station buggy (if available)","Use of station wheelchair (if available)"},INDEX(Col_M&amp;Col_R,MATCH(1,(Col_W=$C148)*(Col_AD=$A148),0)))),"*","")))&gt;0,"Y","")</f>
        <v/>
      </c>
      <c r="H148" s="25">
        <f t="array" ref="H148">IF(LEN(_xlfn.TEXTJOIN(,,_xlfn.UNIQUE(IF(ISNUMBER(SEARCH({"Other mobility impairment","Learning difficulties","Other mobility aid user","Elderly","Uses walking stick"},INDEX(Col_M&amp;Col_R,MATCH(1,(Col_W=$C148)*(Col_AD=$A148),0)))),"*",""))))&gt;0,"Y","")</f>
        <v/>
      </c>
      <c r="I148" s="26">
        <f t="array" ref="I148">IF(LEN((_xlfn.TEXTJOIN(,,IF(ISNUMBER(SEARCH({"Wheelchair user","Scooter","Use of ramp"},INDEX(Col_M&amp;Col_R,MATCH(1,(Col_W=$C148)*(Col_AD=$A148),0)))),"*",""))))&gt;0,"Y","")</f>
        <v/>
      </c>
      <c r="J148" s="27">
        <f t="array" ref="J148">IFERROR(_xlfn._xlws.FILTER(Col_X,(Col_AD=$A148)*(Col_AE="Arrive")),"")</f>
        <v/>
      </c>
      <c r="K148" s="28">
        <f t="array" ref="K148">IFERROR(_xlfn._xlws.FILTER(Col_Z,(Col_AD=$A148)*(Col_AE="Arrive")),"")</f>
        <v/>
      </c>
      <c r="L148" s="54">
        <f t="array" ref="L148">IFERROR(_xlfn._xlws.FILTER(Col_AA,(Col_AD=$A148)*(Col_AE="Arrive")),"")</f>
        <v/>
      </c>
      <c r="M148" s="29">
        <f t="array" ref="M148">IFERROR(_xlfn._xlws.FILTER(Col_AC,(Col_AD=$A148)*(Col_AE="Arrive")),"")</f>
        <v/>
      </c>
      <c r="N148" s="27">
        <f t="array" ref="N148">IFERROR(_xlfn._xlws.FILTER(Col_Y,(Col_AD=$A148)*(Col_AE="Depart")),"")</f>
        <v/>
      </c>
      <c r="O148" s="28">
        <f t="array" ref="O148">IFERROR(_xlfn._xlws.FILTER(Col_Z,(Col_AD=$A148)*(Col_AE="Depart")),"")</f>
        <v/>
      </c>
      <c r="P148" s="30">
        <f t="array" ref="P148">IFERROR(_xlfn._xlws.FILTER(Col_AB,(Col_AD=$A148)*(Col_AE="Depart")),"")</f>
        <v/>
      </c>
      <c r="Q148" s="29">
        <f t="array" ref="Q148">IFERROR(_xlfn._xlws.FILTER(Col_AC,(Col_AD=$A148)*(Col_AE="Depart")),"")</f>
        <v/>
      </c>
      <c r="R148" s="31">
        <f t="array" ref="R148">IF(LEN(_xlfn.TEXTJOIN(,,IF(ISNUMBER(SEARCH({"Luggage"},INDEX(Col_M&amp;Col_R,MATCH(1,(Col_W=$C148)*(Col_AD=$A148),0)))),"*","")))&gt;0,"Luggage","")</f>
        <v/>
      </c>
    </row>
    <row r="149">
      <c r="A149" s="48" t="n"/>
      <c r="C149" s="49">
        <f t="array" ref="C149">IFERROR(INDEX(Col_W,MATCH(A149,Col_AD,0)),"")</f>
        <v/>
      </c>
      <c r="D149" s="21">
        <f t="array" ref="D149">IF(LEN(IF(ISNUMBER(SEARCH("hear*",INDEX(Col_M&amp;Col_R,MATCH(1,(Col_W=$C149)*(Col_AD=$A149),0)))),"*",""))&gt;0,"Y","")</f>
        <v/>
      </c>
      <c r="E149" s="22">
        <f t="array" ref="E149">IF(LEN(_xlfn.TEXTJOIN(,,IF(ISNUMBER(SEARCH({"VIP","Visual impairment"},INDEX(Col_M&amp;Col_R,MATCH(1,(Col_W=$C149)*(Col_AD=$A149),0)))),"*","")))&gt;0,"Y","")</f>
        <v/>
      </c>
      <c r="F149" s="24">
        <f t="array" ref="F149">IF(LEN(_xlfn.TEXTJOIN(,,IF(ISNUMBER(SEARCH({"Wheelchair user","Scooter"},INDEX(Col_M&amp;Col_R,MATCH(1,(Col_W=$C149)*(Col_AD=$A149),0)))),"*","")))&gt;0,"Y","")</f>
        <v/>
      </c>
      <c r="G149" s="23">
        <f t="array" ref="G149">IF(LEN(_xlfn.TEXTJOIN(,,IF(ISNUMBER(SEARCH({"Use of station buggy (if available)","Use of station wheelchair (if available)"},INDEX(Col_M&amp;Col_R,MATCH(1,(Col_W=$C149)*(Col_AD=$A149),0)))),"*","")))&gt;0,"Y","")</f>
        <v/>
      </c>
      <c r="H149" s="25">
        <f t="array" ref="H149">IF(LEN(_xlfn.TEXTJOIN(,,_xlfn.UNIQUE(IF(ISNUMBER(SEARCH({"Other mobility impairment","Learning difficulties","Other mobility aid user","Elderly","Uses walking stick"},INDEX(Col_M&amp;Col_R,MATCH(1,(Col_W=$C149)*(Col_AD=$A149),0)))),"*",""))))&gt;0,"Y","")</f>
        <v/>
      </c>
      <c r="I149" s="26">
        <f t="array" ref="I149">IF(LEN((_xlfn.TEXTJOIN(,,IF(ISNUMBER(SEARCH({"Wheelchair user","Scooter","Use of ramp"},INDEX(Col_M&amp;Col_R,MATCH(1,(Col_W=$C149)*(Col_AD=$A149),0)))),"*",""))))&gt;0,"Y","")</f>
        <v/>
      </c>
      <c r="J149" s="27">
        <f t="array" ref="J149">IFERROR(_xlfn._xlws.FILTER(Col_X,(Col_AD=$A149)*(Col_AE="Arrive")),"")</f>
        <v/>
      </c>
      <c r="K149" s="28">
        <f t="array" ref="K149">IFERROR(_xlfn._xlws.FILTER(Col_Z,(Col_AD=$A149)*(Col_AE="Arrive")),"")</f>
        <v/>
      </c>
      <c r="L149" s="54">
        <f t="array" ref="L149">IFERROR(_xlfn._xlws.FILTER(Col_AA,(Col_AD=$A149)*(Col_AE="Arrive")),"")</f>
        <v/>
      </c>
      <c r="M149" s="29">
        <f t="array" ref="M149">IFERROR(_xlfn._xlws.FILTER(Col_AC,(Col_AD=$A149)*(Col_AE="Arrive")),"")</f>
        <v/>
      </c>
      <c r="N149" s="27">
        <f t="array" ref="N149">IFERROR(_xlfn._xlws.FILTER(Col_Y,(Col_AD=$A149)*(Col_AE="Depart")),"")</f>
        <v/>
      </c>
      <c r="O149" s="28">
        <f t="array" ref="O149">IFERROR(_xlfn._xlws.FILTER(Col_Z,(Col_AD=$A149)*(Col_AE="Depart")),"")</f>
        <v/>
      </c>
      <c r="P149" s="30">
        <f t="array" ref="P149">IFERROR(_xlfn._xlws.FILTER(Col_AB,(Col_AD=$A149)*(Col_AE="Depart")),"")</f>
        <v/>
      </c>
      <c r="Q149" s="29">
        <f t="array" ref="Q149">IFERROR(_xlfn._xlws.FILTER(Col_AC,(Col_AD=$A149)*(Col_AE="Depart")),"")</f>
        <v/>
      </c>
      <c r="R149" s="31">
        <f t="array" ref="R149">IF(LEN(_xlfn.TEXTJOIN(,,IF(ISNUMBER(SEARCH({"Luggage"},INDEX(Col_M&amp;Col_R,MATCH(1,(Col_W=$C149)*(Col_AD=$A149),0)))),"*","")))&gt;0,"Luggage","")</f>
        <v/>
      </c>
    </row>
    <row r="150">
      <c r="A150" s="48" t="n"/>
      <c r="C150" s="49">
        <f t="array" ref="C150">IFERROR(INDEX(Col_W,MATCH(A150,Col_AD,0)),"")</f>
        <v/>
      </c>
      <c r="D150" s="21">
        <f t="array" ref="D150">IF(LEN(IF(ISNUMBER(SEARCH("hear*",INDEX(Col_M&amp;Col_R,MATCH(1,(Col_W=$C150)*(Col_AD=$A150),0)))),"*",""))&gt;0,"Y","")</f>
        <v/>
      </c>
      <c r="E150" s="22">
        <f t="array" ref="E150">IF(LEN(_xlfn.TEXTJOIN(,,IF(ISNUMBER(SEARCH({"VIP","Visual impairment"},INDEX(Col_M&amp;Col_R,MATCH(1,(Col_W=$C150)*(Col_AD=$A150),0)))),"*","")))&gt;0,"Y","")</f>
        <v/>
      </c>
      <c r="F150" s="24">
        <f t="array" ref="F150">IF(LEN(_xlfn.TEXTJOIN(,,IF(ISNUMBER(SEARCH({"Wheelchair user","Scooter"},INDEX(Col_M&amp;Col_R,MATCH(1,(Col_W=$C150)*(Col_AD=$A150),0)))),"*","")))&gt;0,"Y","")</f>
        <v/>
      </c>
      <c r="G150" s="23">
        <f t="array" ref="G150">IF(LEN(_xlfn.TEXTJOIN(,,IF(ISNUMBER(SEARCH({"Use of station buggy (if available)","Use of station wheelchair (if available)"},INDEX(Col_M&amp;Col_R,MATCH(1,(Col_W=$C150)*(Col_AD=$A150),0)))),"*","")))&gt;0,"Y","")</f>
        <v/>
      </c>
      <c r="H150" s="25">
        <f t="array" ref="H150">IF(LEN(_xlfn.TEXTJOIN(,,_xlfn.UNIQUE(IF(ISNUMBER(SEARCH({"Other mobility impairment","Learning difficulties","Other mobility aid user","Elderly","Uses walking stick"},INDEX(Col_M&amp;Col_R,MATCH(1,(Col_W=$C150)*(Col_AD=$A150),0)))),"*",""))))&gt;0,"Y","")</f>
        <v/>
      </c>
      <c r="I150" s="26">
        <f t="array" ref="I150">IF(LEN((_xlfn.TEXTJOIN(,,IF(ISNUMBER(SEARCH({"Wheelchair user","Scooter","Use of ramp"},INDEX(Col_M&amp;Col_R,MATCH(1,(Col_W=$C150)*(Col_AD=$A150),0)))),"*",""))))&gt;0,"Y","")</f>
        <v/>
      </c>
      <c r="J150" s="27">
        <f t="array" ref="J150">IFERROR(_xlfn._xlws.FILTER(Col_X,(Col_AD=$A150)*(Col_AE="Arrive")),"")</f>
        <v/>
      </c>
      <c r="K150" s="28">
        <f t="array" ref="K150">IFERROR(_xlfn._xlws.FILTER(Col_Z,(Col_AD=$A150)*(Col_AE="Arrive")),"")</f>
        <v/>
      </c>
      <c r="L150" s="54">
        <f t="array" ref="L150">IFERROR(_xlfn._xlws.FILTER(Col_AA,(Col_AD=$A150)*(Col_AE="Arrive")),"")</f>
        <v/>
      </c>
      <c r="M150" s="29">
        <f t="array" ref="M150">IFERROR(_xlfn._xlws.FILTER(Col_AC,(Col_AD=$A150)*(Col_AE="Arrive")),"")</f>
        <v/>
      </c>
      <c r="N150" s="27">
        <f t="array" ref="N150">IFERROR(_xlfn._xlws.FILTER(Col_Y,(Col_AD=$A150)*(Col_AE="Depart")),"")</f>
        <v/>
      </c>
      <c r="O150" s="28">
        <f t="array" ref="O150">IFERROR(_xlfn._xlws.FILTER(Col_Z,(Col_AD=$A150)*(Col_AE="Depart")),"")</f>
        <v/>
      </c>
      <c r="P150" s="30">
        <f t="array" ref="P150">IFERROR(_xlfn._xlws.FILTER(Col_AB,(Col_AD=$A150)*(Col_AE="Depart")),"")</f>
        <v/>
      </c>
      <c r="Q150" s="29">
        <f t="array" ref="Q150">IFERROR(_xlfn._xlws.FILTER(Col_AC,(Col_AD=$A150)*(Col_AE="Depart")),"")</f>
        <v/>
      </c>
      <c r="R150" s="31">
        <f t="array" ref="R150">IF(LEN(_xlfn.TEXTJOIN(,,IF(ISNUMBER(SEARCH({"Luggage"},INDEX(Col_M&amp;Col_R,MATCH(1,(Col_W=$C150)*(Col_AD=$A150),0)))),"*","")))&gt;0,"Luggage","")</f>
        <v/>
      </c>
    </row>
    <row r="151">
      <c r="A151" s="48" t="n"/>
      <c r="C151" s="49">
        <f t="array" ref="C151">IFERROR(INDEX(Col_W,MATCH(A151,Col_AD,0)),"")</f>
        <v/>
      </c>
      <c r="D151" s="21">
        <f t="array" ref="D151">IF(LEN(IF(ISNUMBER(SEARCH("hear*",INDEX(Col_M&amp;Col_R,MATCH(1,(Col_W=$C151)*(Col_AD=$A151),0)))),"*",""))&gt;0,"Y","")</f>
        <v/>
      </c>
      <c r="E151" s="22">
        <f t="array" ref="E151">IF(LEN(_xlfn.TEXTJOIN(,,IF(ISNUMBER(SEARCH({"VIP","Visual impairment"},INDEX(Col_M&amp;Col_R,MATCH(1,(Col_W=$C151)*(Col_AD=$A151),0)))),"*","")))&gt;0,"Y","")</f>
        <v/>
      </c>
      <c r="F151" s="24">
        <f t="array" ref="F151">IF(LEN(_xlfn.TEXTJOIN(,,IF(ISNUMBER(SEARCH({"Wheelchair user","Scooter"},INDEX(Col_M&amp;Col_R,MATCH(1,(Col_W=$C151)*(Col_AD=$A151),0)))),"*","")))&gt;0,"Y","")</f>
        <v/>
      </c>
      <c r="G151" s="23">
        <f t="array" ref="G151">IF(LEN(_xlfn.TEXTJOIN(,,IF(ISNUMBER(SEARCH({"Use of station buggy (if available)","Use of station wheelchair (if available)"},INDEX(Col_M&amp;Col_R,MATCH(1,(Col_W=$C151)*(Col_AD=$A151),0)))),"*","")))&gt;0,"Y","")</f>
        <v/>
      </c>
      <c r="H151" s="25">
        <f t="array" ref="H151">IF(LEN(_xlfn.TEXTJOIN(,,_xlfn.UNIQUE(IF(ISNUMBER(SEARCH({"Other mobility impairment","Learning difficulties","Other mobility aid user","Elderly","Uses walking stick"},INDEX(Col_M&amp;Col_R,MATCH(1,(Col_W=$C151)*(Col_AD=$A151),0)))),"*",""))))&gt;0,"Y","")</f>
        <v/>
      </c>
      <c r="I151" s="26">
        <f t="array" ref="I151">IF(LEN((_xlfn.TEXTJOIN(,,IF(ISNUMBER(SEARCH({"Wheelchair user","Scooter","Use of ramp"},INDEX(Col_M&amp;Col_R,MATCH(1,(Col_W=$C151)*(Col_AD=$A151),0)))),"*",""))))&gt;0,"Y","")</f>
        <v/>
      </c>
      <c r="J151" s="27">
        <f t="array" ref="J151">IFERROR(_xlfn._xlws.FILTER(Col_X,(Col_AD=$A151)*(Col_AE="Arrive")),"")</f>
        <v/>
      </c>
      <c r="K151" s="28">
        <f t="array" ref="K151">IFERROR(_xlfn._xlws.FILTER(Col_Z,(Col_AD=$A151)*(Col_AE="Arrive")),"")</f>
        <v/>
      </c>
      <c r="L151" s="54">
        <f t="array" ref="L151">IFERROR(_xlfn._xlws.FILTER(Col_AA,(Col_AD=$A151)*(Col_AE="Arrive")),"")</f>
        <v/>
      </c>
      <c r="M151" s="29">
        <f t="array" ref="M151">IFERROR(_xlfn._xlws.FILTER(Col_AC,(Col_AD=$A151)*(Col_AE="Arrive")),"")</f>
        <v/>
      </c>
      <c r="N151" s="27">
        <f t="array" ref="N151">IFERROR(_xlfn._xlws.FILTER(Col_Y,(Col_AD=$A151)*(Col_AE="Depart")),"")</f>
        <v/>
      </c>
      <c r="O151" s="28">
        <f t="array" ref="O151">IFERROR(_xlfn._xlws.FILTER(Col_Z,(Col_AD=$A151)*(Col_AE="Depart")),"")</f>
        <v/>
      </c>
      <c r="P151" s="30">
        <f t="array" ref="P151">IFERROR(_xlfn._xlws.FILTER(Col_AB,(Col_AD=$A151)*(Col_AE="Depart")),"")</f>
        <v/>
      </c>
      <c r="Q151" s="29">
        <f t="array" ref="Q151">IFERROR(_xlfn._xlws.FILTER(Col_AC,(Col_AD=$A151)*(Col_AE="Depart")),"")</f>
        <v/>
      </c>
      <c r="R151" s="31">
        <f t="array" ref="R151">IF(LEN(_xlfn.TEXTJOIN(,,IF(ISNUMBER(SEARCH({"Luggage"},INDEX(Col_M&amp;Col_R,MATCH(1,(Col_W=$C151)*(Col_AD=$A151),0)))),"*","")))&gt;0,"Luggage","")</f>
        <v/>
      </c>
    </row>
    <row r="152">
      <c r="A152" s="48" t="n"/>
      <c r="C152" s="49">
        <f t="array" ref="C152">IFERROR(INDEX(Col_W,MATCH(A152,Col_AD,0)),"")</f>
        <v/>
      </c>
      <c r="D152" s="21">
        <f t="array" ref="D152">IF(LEN(IF(ISNUMBER(SEARCH("hear*",INDEX(Col_M&amp;Col_R,MATCH(1,(Col_W=$C152)*(Col_AD=$A152),0)))),"*",""))&gt;0,"Y","")</f>
        <v/>
      </c>
      <c r="E152" s="22">
        <f t="array" ref="E152">IF(LEN(_xlfn.TEXTJOIN(,,IF(ISNUMBER(SEARCH({"VIP","Visual impairment"},INDEX(Col_M&amp;Col_R,MATCH(1,(Col_W=$C152)*(Col_AD=$A152),0)))),"*","")))&gt;0,"Y","")</f>
        <v/>
      </c>
      <c r="F152" s="24">
        <f t="array" ref="F152">IF(LEN(_xlfn.TEXTJOIN(,,IF(ISNUMBER(SEARCH({"Wheelchair user","Scooter"},INDEX(Col_M&amp;Col_R,MATCH(1,(Col_W=$C152)*(Col_AD=$A152),0)))),"*","")))&gt;0,"Y","")</f>
        <v/>
      </c>
      <c r="G152" s="23">
        <f t="array" ref="G152">IF(LEN(_xlfn.TEXTJOIN(,,IF(ISNUMBER(SEARCH({"Use of station buggy (if available)","Use of station wheelchair (if available)"},INDEX(Col_M&amp;Col_R,MATCH(1,(Col_W=$C152)*(Col_AD=$A152),0)))),"*","")))&gt;0,"Y","")</f>
        <v/>
      </c>
      <c r="H152" s="25">
        <f t="array" ref="H152">IF(LEN(_xlfn.TEXTJOIN(,,_xlfn.UNIQUE(IF(ISNUMBER(SEARCH({"Other mobility impairment","Learning difficulties","Other mobility aid user","Elderly","Uses walking stick"},INDEX(Col_M&amp;Col_R,MATCH(1,(Col_W=$C152)*(Col_AD=$A152),0)))),"*",""))))&gt;0,"Y","")</f>
        <v/>
      </c>
      <c r="I152" s="26">
        <f t="array" ref="I152">IF(LEN((_xlfn.TEXTJOIN(,,IF(ISNUMBER(SEARCH({"Wheelchair user","Scooter","Use of ramp"},INDEX(Col_M&amp;Col_R,MATCH(1,(Col_W=$C152)*(Col_AD=$A152),0)))),"*",""))))&gt;0,"Y","")</f>
        <v/>
      </c>
      <c r="J152" s="27">
        <f t="array" ref="J152">IFERROR(_xlfn._xlws.FILTER(Col_X,(Col_AD=$A152)*(Col_AE="Arrive")),"")</f>
        <v/>
      </c>
      <c r="K152" s="28">
        <f t="array" ref="K152">IFERROR(_xlfn._xlws.FILTER(Col_Z,(Col_AD=$A152)*(Col_AE="Arrive")),"")</f>
        <v/>
      </c>
      <c r="L152" s="54">
        <f t="array" ref="L152">IFERROR(_xlfn._xlws.FILTER(Col_AA,(Col_AD=$A152)*(Col_AE="Arrive")),"")</f>
        <v/>
      </c>
      <c r="M152" s="29">
        <f t="array" ref="M152">IFERROR(_xlfn._xlws.FILTER(Col_AC,(Col_AD=$A152)*(Col_AE="Arrive")),"")</f>
        <v/>
      </c>
      <c r="N152" s="27">
        <f t="array" ref="N152">IFERROR(_xlfn._xlws.FILTER(Col_Y,(Col_AD=$A152)*(Col_AE="Depart")),"")</f>
        <v/>
      </c>
      <c r="O152" s="28">
        <f t="array" ref="O152">IFERROR(_xlfn._xlws.FILTER(Col_Z,(Col_AD=$A152)*(Col_AE="Depart")),"")</f>
        <v/>
      </c>
      <c r="P152" s="30">
        <f t="array" ref="P152">IFERROR(_xlfn._xlws.FILTER(Col_AB,(Col_AD=$A152)*(Col_AE="Depart")),"")</f>
        <v/>
      </c>
      <c r="Q152" s="29">
        <f t="array" ref="Q152">IFERROR(_xlfn._xlws.FILTER(Col_AC,(Col_AD=$A152)*(Col_AE="Depart")),"")</f>
        <v/>
      </c>
      <c r="R152" s="31">
        <f t="array" ref="R152">IF(LEN(_xlfn.TEXTJOIN(,,IF(ISNUMBER(SEARCH({"Luggage"},INDEX(Col_M&amp;Col_R,MATCH(1,(Col_W=$C152)*(Col_AD=$A152),0)))),"*","")))&gt;0,"Luggage","")</f>
        <v/>
      </c>
    </row>
    <row r="153">
      <c r="A153" s="48" t="n"/>
      <c r="C153" s="49">
        <f t="array" ref="C153">IFERROR(INDEX(Col_W,MATCH(A153,Col_AD,0)),"")</f>
        <v/>
      </c>
      <c r="D153" s="21">
        <f t="array" ref="D153">IF(LEN(IF(ISNUMBER(SEARCH("hear*",INDEX(Col_M&amp;Col_R,MATCH(1,(Col_W=$C153)*(Col_AD=$A153),0)))),"*",""))&gt;0,"Y","")</f>
        <v/>
      </c>
      <c r="E153" s="22">
        <f t="array" ref="E153">IF(LEN(_xlfn.TEXTJOIN(,,IF(ISNUMBER(SEARCH({"VIP","Visual impairment"},INDEX(Col_M&amp;Col_R,MATCH(1,(Col_W=$C153)*(Col_AD=$A153),0)))),"*","")))&gt;0,"Y","")</f>
        <v/>
      </c>
      <c r="F153" s="24">
        <f t="array" ref="F153">IF(LEN(_xlfn.TEXTJOIN(,,IF(ISNUMBER(SEARCH({"Wheelchair user","Scooter"},INDEX(Col_M&amp;Col_R,MATCH(1,(Col_W=$C153)*(Col_AD=$A153),0)))),"*","")))&gt;0,"Y","")</f>
        <v/>
      </c>
      <c r="G153" s="23">
        <f t="array" ref="G153">IF(LEN(_xlfn.TEXTJOIN(,,IF(ISNUMBER(SEARCH({"Use of station buggy (if available)","Use of station wheelchair (if available)"},INDEX(Col_M&amp;Col_R,MATCH(1,(Col_W=$C153)*(Col_AD=$A153),0)))),"*","")))&gt;0,"Y","")</f>
        <v/>
      </c>
      <c r="H153" s="25">
        <f t="array" ref="H153">IF(LEN(_xlfn.TEXTJOIN(,,_xlfn.UNIQUE(IF(ISNUMBER(SEARCH({"Other mobility impairment","Learning difficulties","Other mobility aid user","Elderly","Uses walking stick"},INDEX(Col_M&amp;Col_R,MATCH(1,(Col_W=$C153)*(Col_AD=$A153),0)))),"*",""))))&gt;0,"Y","")</f>
        <v/>
      </c>
      <c r="I153" s="26">
        <f t="array" ref="I153">IF(LEN((_xlfn.TEXTJOIN(,,IF(ISNUMBER(SEARCH({"Wheelchair user","Scooter","Use of ramp"},INDEX(Col_M&amp;Col_R,MATCH(1,(Col_W=$C153)*(Col_AD=$A153),0)))),"*",""))))&gt;0,"Y","")</f>
        <v/>
      </c>
      <c r="J153" s="27">
        <f t="array" ref="J153">IFERROR(_xlfn._xlws.FILTER(Col_X,(Col_AD=$A153)*(Col_AE="Arrive")),"")</f>
        <v/>
      </c>
      <c r="K153" s="28">
        <f t="array" ref="K153">IFERROR(_xlfn._xlws.FILTER(Col_Z,(Col_AD=$A153)*(Col_AE="Arrive")),"")</f>
        <v/>
      </c>
      <c r="L153" s="54">
        <f t="array" ref="L153">IFERROR(_xlfn._xlws.FILTER(Col_AA,(Col_AD=$A153)*(Col_AE="Arrive")),"")</f>
        <v/>
      </c>
      <c r="M153" s="29">
        <f t="array" ref="M153">IFERROR(_xlfn._xlws.FILTER(Col_AC,(Col_AD=$A153)*(Col_AE="Arrive")),"")</f>
        <v/>
      </c>
      <c r="N153" s="27">
        <f t="array" ref="N153">IFERROR(_xlfn._xlws.FILTER(Col_Y,(Col_AD=$A153)*(Col_AE="Depart")),"")</f>
        <v/>
      </c>
      <c r="O153" s="28">
        <f t="array" ref="O153">IFERROR(_xlfn._xlws.FILTER(Col_Z,(Col_AD=$A153)*(Col_AE="Depart")),"")</f>
        <v/>
      </c>
      <c r="P153" s="30">
        <f t="array" ref="P153">IFERROR(_xlfn._xlws.FILTER(Col_AB,(Col_AD=$A153)*(Col_AE="Depart")),"")</f>
        <v/>
      </c>
      <c r="Q153" s="29">
        <f t="array" ref="Q153">IFERROR(_xlfn._xlws.FILTER(Col_AC,(Col_AD=$A153)*(Col_AE="Depart")),"")</f>
        <v/>
      </c>
      <c r="R153" s="31">
        <f t="array" ref="R153">IF(LEN(_xlfn.TEXTJOIN(,,IF(ISNUMBER(SEARCH({"Luggage"},INDEX(Col_M&amp;Col_R,MATCH(1,(Col_W=$C153)*(Col_AD=$A153),0)))),"*","")))&gt;0,"Luggage","")</f>
        <v/>
      </c>
    </row>
    <row r="154">
      <c r="A154" s="48" t="n"/>
      <c r="C154" s="49">
        <f t="array" ref="C154">IFERROR(INDEX(Col_W,MATCH(A154,Col_AD,0)),"")</f>
        <v/>
      </c>
      <c r="D154" s="21">
        <f t="array" ref="D154">IF(LEN(IF(ISNUMBER(SEARCH("hear*",INDEX(Col_M&amp;Col_R,MATCH(1,(Col_W=$C154)*(Col_AD=$A154),0)))),"*",""))&gt;0,"Y","")</f>
        <v/>
      </c>
      <c r="E154" s="22">
        <f t="array" ref="E154">IF(LEN(_xlfn.TEXTJOIN(,,IF(ISNUMBER(SEARCH({"VIP","Visual impairment"},INDEX(Col_M&amp;Col_R,MATCH(1,(Col_W=$C154)*(Col_AD=$A154),0)))),"*","")))&gt;0,"Y","")</f>
        <v/>
      </c>
      <c r="F154" s="24">
        <f t="array" ref="F154">IF(LEN(_xlfn.TEXTJOIN(,,IF(ISNUMBER(SEARCH({"Wheelchair user","Scooter"},INDEX(Col_M&amp;Col_R,MATCH(1,(Col_W=$C154)*(Col_AD=$A154),0)))),"*","")))&gt;0,"Y","")</f>
        <v/>
      </c>
      <c r="G154" s="23">
        <f t="array" ref="G154">IF(LEN(_xlfn.TEXTJOIN(,,IF(ISNUMBER(SEARCH({"Use of station buggy (if available)","Use of station wheelchair (if available)"},INDEX(Col_M&amp;Col_R,MATCH(1,(Col_W=$C154)*(Col_AD=$A154),0)))),"*","")))&gt;0,"Y","")</f>
        <v/>
      </c>
      <c r="H154" s="25">
        <f t="array" ref="H154">IF(LEN(_xlfn.TEXTJOIN(,,_xlfn.UNIQUE(IF(ISNUMBER(SEARCH({"Other mobility impairment","Learning difficulties","Other mobility aid user","Elderly","Uses walking stick"},INDEX(Col_M&amp;Col_R,MATCH(1,(Col_W=$C154)*(Col_AD=$A154),0)))),"*",""))))&gt;0,"Y","")</f>
        <v/>
      </c>
      <c r="I154" s="26">
        <f t="array" ref="I154">IF(LEN((_xlfn.TEXTJOIN(,,IF(ISNUMBER(SEARCH({"Wheelchair user","Scooter","Use of ramp"},INDEX(Col_M&amp;Col_R,MATCH(1,(Col_W=$C154)*(Col_AD=$A154),0)))),"*",""))))&gt;0,"Y","")</f>
        <v/>
      </c>
      <c r="J154" s="27">
        <f t="array" ref="J154">IFERROR(_xlfn._xlws.FILTER(Col_X,(Col_AD=$A154)*(Col_AE="Arrive")),"")</f>
        <v/>
      </c>
      <c r="K154" s="28">
        <f t="array" ref="K154">IFERROR(_xlfn._xlws.FILTER(Col_Z,(Col_AD=$A154)*(Col_AE="Arrive")),"")</f>
        <v/>
      </c>
      <c r="L154" s="54">
        <f t="array" ref="L154">IFERROR(_xlfn._xlws.FILTER(Col_AA,(Col_AD=$A154)*(Col_AE="Arrive")),"")</f>
        <v/>
      </c>
      <c r="M154" s="29">
        <f t="array" ref="M154">IFERROR(_xlfn._xlws.FILTER(Col_AC,(Col_AD=$A154)*(Col_AE="Arrive")),"")</f>
        <v/>
      </c>
      <c r="N154" s="27">
        <f t="array" ref="N154">IFERROR(_xlfn._xlws.FILTER(Col_Y,(Col_AD=$A154)*(Col_AE="Depart")),"")</f>
        <v/>
      </c>
      <c r="O154" s="28">
        <f t="array" ref="O154">IFERROR(_xlfn._xlws.FILTER(Col_Z,(Col_AD=$A154)*(Col_AE="Depart")),"")</f>
        <v/>
      </c>
      <c r="P154" s="30">
        <f t="array" ref="P154">IFERROR(_xlfn._xlws.FILTER(Col_AB,(Col_AD=$A154)*(Col_AE="Depart")),"")</f>
        <v/>
      </c>
      <c r="Q154" s="29">
        <f t="array" ref="Q154">IFERROR(_xlfn._xlws.FILTER(Col_AC,(Col_AD=$A154)*(Col_AE="Depart")),"")</f>
        <v/>
      </c>
      <c r="R154" s="31">
        <f t="array" ref="R154">IF(LEN(_xlfn.TEXTJOIN(,,IF(ISNUMBER(SEARCH({"Luggage"},INDEX(Col_M&amp;Col_R,MATCH(1,(Col_W=$C154)*(Col_AD=$A154),0)))),"*","")))&gt;0,"Luggage","")</f>
        <v/>
      </c>
    </row>
    <row r="155">
      <c r="A155" s="48" t="n"/>
      <c r="C155" s="49">
        <f t="array" ref="C155">IFERROR(INDEX(Col_W,MATCH(A155,Col_AD,0)),"")</f>
        <v/>
      </c>
      <c r="D155" s="21">
        <f t="array" ref="D155">IF(LEN(IF(ISNUMBER(SEARCH("hear*",INDEX(Col_M&amp;Col_R,MATCH(1,(Col_W=$C155)*(Col_AD=$A155),0)))),"*",""))&gt;0,"Y","")</f>
        <v/>
      </c>
      <c r="E155" s="22">
        <f t="array" ref="E155">IF(LEN(_xlfn.TEXTJOIN(,,IF(ISNUMBER(SEARCH({"VIP","Visual impairment"},INDEX(Col_M&amp;Col_R,MATCH(1,(Col_W=$C155)*(Col_AD=$A155),0)))),"*","")))&gt;0,"Y","")</f>
        <v/>
      </c>
      <c r="F155" s="24">
        <f t="array" ref="F155">IF(LEN(_xlfn.TEXTJOIN(,,IF(ISNUMBER(SEARCH({"Wheelchair user","Scooter"},INDEX(Col_M&amp;Col_R,MATCH(1,(Col_W=$C155)*(Col_AD=$A155),0)))),"*","")))&gt;0,"Y","")</f>
        <v/>
      </c>
      <c r="G155" s="23">
        <f t="array" ref="G155">IF(LEN(_xlfn.TEXTJOIN(,,IF(ISNUMBER(SEARCH({"Use of station buggy (if available)","Use of station wheelchair (if available)"},INDEX(Col_M&amp;Col_R,MATCH(1,(Col_W=$C155)*(Col_AD=$A155),0)))),"*","")))&gt;0,"Y","")</f>
        <v/>
      </c>
      <c r="H155" s="25">
        <f t="array" ref="H155">IF(LEN(_xlfn.TEXTJOIN(,,_xlfn.UNIQUE(IF(ISNUMBER(SEARCH({"Other mobility impairment","Learning difficulties","Other mobility aid user","Elderly","Uses walking stick"},INDEX(Col_M&amp;Col_R,MATCH(1,(Col_W=$C155)*(Col_AD=$A155),0)))),"*",""))))&gt;0,"Y","")</f>
        <v/>
      </c>
      <c r="I155" s="26">
        <f t="array" ref="I155">IF(LEN((_xlfn.TEXTJOIN(,,IF(ISNUMBER(SEARCH({"Wheelchair user","Scooter","Use of ramp"},INDEX(Col_M&amp;Col_R,MATCH(1,(Col_W=$C155)*(Col_AD=$A155),0)))),"*",""))))&gt;0,"Y","")</f>
        <v/>
      </c>
      <c r="J155" s="27">
        <f t="array" ref="J155">IFERROR(_xlfn._xlws.FILTER(Col_X,(Col_AD=$A155)*(Col_AE="Arrive")),"")</f>
        <v/>
      </c>
      <c r="K155" s="28">
        <f t="array" ref="K155">IFERROR(_xlfn._xlws.FILTER(Col_Z,(Col_AD=$A155)*(Col_AE="Arrive")),"")</f>
        <v/>
      </c>
      <c r="L155" s="54">
        <f t="array" ref="L155">IFERROR(_xlfn._xlws.FILTER(Col_AA,(Col_AD=$A155)*(Col_AE="Arrive")),"")</f>
        <v/>
      </c>
      <c r="M155" s="29">
        <f t="array" ref="M155">IFERROR(_xlfn._xlws.FILTER(Col_AC,(Col_AD=$A155)*(Col_AE="Arrive")),"")</f>
        <v/>
      </c>
      <c r="N155" s="27">
        <f t="array" ref="N155">IFERROR(_xlfn._xlws.FILTER(Col_Y,(Col_AD=$A155)*(Col_AE="Depart")),"")</f>
        <v/>
      </c>
      <c r="O155" s="28">
        <f t="array" ref="O155">IFERROR(_xlfn._xlws.FILTER(Col_Z,(Col_AD=$A155)*(Col_AE="Depart")),"")</f>
        <v/>
      </c>
      <c r="P155" s="30">
        <f t="array" ref="P155">IFERROR(_xlfn._xlws.FILTER(Col_AB,(Col_AD=$A155)*(Col_AE="Depart")),"")</f>
        <v/>
      </c>
      <c r="Q155" s="29">
        <f t="array" ref="Q155">IFERROR(_xlfn._xlws.FILTER(Col_AC,(Col_AD=$A155)*(Col_AE="Depart")),"")</f>
        <v/>
      </c>
      <c r="R155" s="31">
        <f t="array" ref="R155">IF(LEN(_xlfn.TEXTJOIN(,,IF(ISNUMBER(SEARCH({"Luggage"},INDEX(Col_M&amp;Col_R,MATCH(1,(Col_W=$C155)*(Col_AD=$A155),0)))),"*","")))&gt;0,"Luggage","")</f>
        <v/>
      </c>
    </row>
    <row r="156">
      <c r="A156" s="48" t="n"/>
      <c r="C156" s="49">
        <f t="array" ref="C156">IFERROR(INDEX(Col_W,MATCH(A156,Col_AD,0)),"")</f>
        <v/>
      </c>
      <c r="D156" s="21">
        <f t="array" ref="D156">IF(LEN(IF(ISNUMBER(SEARCH("hear*",INDEX(Col_M&amp;Col_R,MATCH(1,(Col_W=$C156)*(Col_AD=$A156),0)))),"*",""))&gt;0,"Y","")</f>
        <v/>
      </c>
      <c r="E156" s="22">
        <f t="array" ref="E156">IF(LEN(_xlfn.TEXTJOIN(,,IF(ISNUMBER(SEARCH({"VIP","Visual impairment"},INDEX(Col_M&amp;Col_R,MATCH(1,(Col_W=$C156)*(Col_AD=$A156),0)))),"*","")))&gt;0,"Y","")</f>
        <v/>
      </c>
      <c r="F156" s="24">
        <f t="array" ref="F156">IF(LEN(_xlfn.TEXTJOIN(,,IF(ISNUMBER(SEARCH({"Wheelchair user","Scooter"},INDEX(Col_M&amp;Col_R,MATCH(1,(Col_W=$C156)*(Col_AD=$A156),0)))),"*","")))&gt;0,"Y","")</f>
        <v/>
      </c>
      <c r="G156" s="23">
        <f t="array" ref="G156">IF(LEN(_xlfn.TEXTJOIN(,,IF(ISNUMBER(SEARCH({"Use of station buggy (if available)","Use of station wheelchair (if available)"},INDEX(Col_M&amp;Col_R,MATCH(1,(Col_W=$C156)*(Col_AD=$A156),0)))),"*","")))&gt;0,"Y","")</f>
        <v/>
      </c>
      <c r="H156" s="25">
        <f t="array" ref="H156">IF(LEN(_xlfn.TEXTJOIN(,,_xlfn.UNIQUE(IF(ISNUMBER(SEARCH({"Other mobility impairment","Learning difficulties","Other mobility aid user","Elderly","Uses walking stick"},INDEX(Col_M&amp;Col_R,MATCH(1,(Col_W=$C156)*(Col_AD=$A156),0)))),"*",""))))&gt;0,"Y","")</f>
        <v/>
      </c>
      <c r="I156" s="26">
        <f t="array" ref="I156">IF(LEN((_xlfn.TEXTJOIN(,,IF(ISNUMBER(SEARCH({"Wheelchair user","Scooter","Use of ramp"},INDEX(Col_M&amp;Col_R,MATCH(1,(Col_W=$C156)*(Col_AD=$A156),0)))),"*",""))))&gt;0,"Y","")</f>
        <v/>
      </c>
      <c r="J156" s="27">
        <f t="array" ref="J156">IFERROR(_xlfn._xlws.FILTER(Col_X,(Col_AD=$A156)*(Col_AE="Arrive")),"")</f>
        <v/>
      </c>
      <c r="K156" s="28">
        <f t="array" ref="K156">IFERROR(_xlfn._xlws.FILTER(Col_Z,(Col_AD=$A156)*(Col_AE="Arrive")),"")</f>
        <v/>
      </c>
      <c r="L156" s="54">
        <f t="array" ref="L156">IFERROR(_xlfn._xlws.FILTER(Col_AA,(Col_AD=$A156)*(Col_AE="Arrive")),"")</f>
        <v/>
      </c>
      <c r="M156" s="29">
        <f t="array" ref="M156">IFERROR(_xlfn._xlws.FILTER(Col_AC,(Col_AD=$A156)*(Col_AE="Arrive")),"")</f>
        <v/>
      </c>
      <c r="N156" s="27">
        <f t="array" ref="N156">IFERROR(_xlfn._xlws.FILTER(Col_Y,(Col_AD=$A156)*(Col_AE="Depart")),"")</f>
        <v/>
      </c>
      <c r="O156" s="28">
        <f t="array" ref="O156">IFERROR(_xlfn._xlws.FILTER(Col_Z,(Col_AD=$A156)*(Col_AE="Depart")),"")</f>
        <v/>
      </c>
      <c r="P156" s="30">
        <f t="array" ref="P156">IFERROR(_xlfn._xlws.FILTER(Col_AB,(Col_AD=$A156)*(Col_AE="Depart")),"")</f>
        <v/>
      </c>
      <c r="Q156" s="29">
        <f t="array" ref="Q156">IFERROR(_xlfn._xlws.FILTER(Col_AC,(Col_AD=$A156)*(Col_AE="Depart")),"")</f>
        <v/>
      </c>
      <c r="R156" s="31">
        <f t="array" ref="R156">IF(LEN(_xlfn.TEXTJOIN(,,IF(ISNUMBER(SEARCH({"Luggage"},INDEX(Col_M&amp;Col_R,MATCH(1,(Col_W=$C156)*(Col_AD=$A156),0)))),"*","")))&gt;0,"Luggage","")</f>
        <v/>
      </c>
    </row>
    <row r="157">
      <c r="A157" s="48" t="n"/>
      <c r="C157" s="49">
        <f t="array" ref="C157">IFERROR(INDEX(Col_W,MATCH(A157,Col_AD,0)),"")</f>
        <v/>
      </c>
      <c r="D157" s="21">
        <f t="array" ref="D157">IF(LEN(IF(ISNUMBER(SEARCH("hear*",INDEX(Col_M&amp;Col_R,MATCH(1,(Col_W=$C157)*(Col_AD=$A157),0)))),"*",""))&gt;0,"Y","")</f>
        <v/>
      </c>
      <c r="E157" s="22">
        <f t="array" ref="E157">IF(LEN(_xlfn.TEXTJOIN(,,IF(ISNUMBER(SEARCH({"VIP","Visual impairment"},INDEX(Col_M&amp;Col_R,MATCH(1,(Col_W=$C157)*(Col_AD=$A157),0)))),"*","")))&gt;0,"Y","")</f>
        <v/>
      </c>
      <c r="F157" s="24">
        <f t="array" ref="F157">IF(LEN(_xlfn.TEXTJOIN(,,IF(ISNUMBER(SEARCH({"Wheelchair user","Scooter"},INDEX(Col_M&amp;Col_R,MATCH(1,(Col_W=$C157)*(Col_AD=$A157),0)))),"*","")))&gt;0,"Y","")</f>
        <v/>
      </c>
      <c r="G157" s="23">
        <f t="array" ref="G157">IF(LEN(_xlfn.TEXTJOIN(,,IF(ISNUMBER(SEARCH({"Use of station buggy (if available)","Use of station wheelchair (if available)"},INDEX(Col_M&amp;Col_R,MATCH(1,(Col_W=$C157)*(Col_AD=$A157),0)))),"*","")))&gt;0,"Y","")</f>
        <v/>
      </c>
      <c r="H157" s="25">
        <f t="array" ref="H157">IF(LEN(_xlfn.TEXTJOIN(,,_xlfn.UNIQUE(IF(ISNUMBER(SEARCH({"Other mobility impairment","Learning difficulties","Other mobility aid user","Elderly","Uses walking stick"},INDEX(Col_M&amp;Col_R,MATCH(1,(Col_W=$C157)*(Col_AD=$A157),0)))),"*",""))))&gt;0,"Y","")</f>
        <v/>
      </c>
      <c r="I157" s="26">
        <f t="array" ref="I157">IF(LEN((_xlfn.TEXTJOIN(,,IF(ISNUMBER(SEARCH({"Wheelchair user","Scooter","Use of ramp"},INDEX(Col_M&amp;Col_R,MATCH(1,(Col_W=$C157)*(Col_AD=$A157),0)))),"*",""))))&gt;0,"Y","")</f>
        <v/>
      </c>
      <c r="J157" s="27">
        <f t="array" ref="J157">IFERROR(_xlfn._xlws.FILTER(Col_X,(Col_AD=$A157)*(Col_AE="Arrive")),"")</f>
        <v/>
      </c>
      <c r="K157" s="28">
        <f t="array" ref="K157">IFERROR(_xlfn._xlws.FILTER(Col_Z,(Col_AD=$A157)*(Col_AE="Arrive")),"")</f>
        <v/>
      </c>
      <c r="L157" s="54">
        <f t="array" ref="L157">IFERROR(_xlfn._xlws.FILTER(Col_AA,(Col_AD=$A157)*(Col_AE="Arrive")),"")</f>
        <v/>
      </c>
      <c r="M157" s="29">
        <f t="array" ref="M157">IFERROR(_xlfn._xlws.FILTER(Col_AC,(Col_AD=$A157)*(Col_AE="Arrive")),"")</f>
        <v/>
      </c>
      <c r="N157" s="27">
        <f t="array" ref="N157">IFERROR(_xlfn._xlws.FILTER(Col_Y,(Col_AD=$A157)*(Col_AE="Depart")),"")</f>
        <v/>
      </c>
      <c r="O157" s="28">
        <f t="array" ref="O157">IFERROR(_xlfn._xlws.FILTER(Col_Z,(Col_AD=$A157)*(Col_AE="Depart")),"")</f>
        <v/>
      </c>
      <c r="P157" s="30">
        <f t="array" ref="P157">IFERROR(_xlfn._xlws.FILTER(Col_AB,(Col_AD=$A157)*(Col_AE="Depart")),"")</f>
        <v/>
      </c>
      <c r="Q157" s="29">
        <f t="array" ref="Q157">IFERROR(_xlfn._xlws.FILTER(Col_AC,(Col_AD=$A157)*(Col_AE="Depart")),"")</f>
        <v/>
      </c>
      <c r="R157" s="31">
        <f t="array" ref="R157">IF(LEN(_xlfn.TEXTJOIN(,,IF(ISNUMBER(SEARCH({"Luggage"},INDEX(Col_M&amp;Col_R,MATCH(1,(Col_W=$C157)*(Col_AD=$A157),0)))),"*","")))&gt;0,"Luggage","")</f>
        <v/>
      </c>
    </row>
    <row r="158">
      <c r="A158" s="48" t="n"/>
      <c r="C158" s="49">
        <f t="array" ref="C158">IFERROR(INDEX(Col_W,MATCH(A158,Col_AD,0)),"")</f>
        <v/>
      </c>
      <c r="D158" s="21">
        <f t="array" ref="D158">IF(LEN(IF(ISNUMBER(SEARCH("hear*",INDEX(Col_M&amp;Col_R,MATCH(1,(Col_W=$C158)*(Col_AD=$A158),0)))),"*",""))&gt;0,"Y","")</f>
        <v/>
      </c>
      <c r="E158" s="22">
        <f t="array" ref="E158">IF(LEN(_xlfn.TEXTJOIN(,,IF(ISNUMBER(SEARCH({"VIP","Visual impairment"},INDEX(Col_M&amp;Col_R,MATCH(1,(Col_W=$C158)*(Col_AD=$A158),0)))),"*","")))&gt;0,"Y","")</f>
        <v/>
      </c>
      <c r="F158" s="24">
        <f t="array" ref="F158">IF(LEN(_xlfn.TEXTJOIN(,,IF(ISNUMBER(SEARCH({"Wheelchair user","Scooter"},INDEX(Col_M&amp;Col_R,MATCH(1,(Col_W=$C158)*(Col_AD=$A158),0)))),"*","")))&gt;0,"Y","")</f>
        <v/>
      </c>
      <c r="G158" s="23">
        <f t="array" ref="G158">IF(LEN(_xlfn.TEXTJOIN(,,IF(ISNUMBER(SEARCH({"Use of station buggy (if available)","Use of station wheelchair (if available)"},INDEX(Col_M&amp;Col_R,MATCH(1,(Col_W=$C158)*(Col_AD=$A158),0)))),"*","")))&gt;0,"Y","")</f>
        <v/>
      </c>
      <c r="H158" s="25">
        <f t="array" ref="H158">IF(LEN(_xlfn.TEXTJOIN(,,_xlfn.UNIQUE(IF(ISNUMBER(SEARCH({"Other mobility impairment","Learning difficulties","Other mobility aid user","Elderly","Uses walking stick"},INDEX(Col_M&amp;Col_R,MATCH(1,(Col_W=$C158)*(Col_AD=$A158),0)))),"*",""))))&gt;0,"Y","")</f>
        <v/>
      </c>
      <c r="I158" s="26">
        <f t="array" ref="I158">IF(LEN((_xlfn.TEXTJOIN(,,IF(ISNUMBER(SEARCH({"Wheelchair user","Scooter","Use of ramp"},INDEX(Col_M&amp;Col_R,MATCH(1,(Col_W=$C158)*(Col_AD=$A158),0)))),"*",""))))&gt;0,"Y","")</f>
        <v/>
      </c>
      <c r="J158" s="27">
        <f t="array" ref="J158">IFERROR(_xlfn._xlws.FILTER(Col_X,(Col_AD=$A158)*(Col_AE="Arrive")),"")</f>
        <v/>
      </c>
      <c r="K158" s="28">
        <f t="array" ref="K158">IFERROR(_xlfn._xlws.FILTER(Col_Z,(Col_AD=$A158)*(Col_AE="Arrive")),"")</f>
        <v/>
      </c>
      <c r="L158" s="54">
        <f t="array" ref="L158">IFERROR(_xlfn._xlws.FILTER(Col_AA,(Col_AD=$A158)*(Col_AE="Arrive")),"")</f>
        <v/>
      </c>
      <c r="M158" s="29">
        <f t="array" ref="M158">IFERROR(_xlfn._xlws.FILTER(Col_AC,(Col_AD=$A158)*(Col_AE="Arrive")),"")</f>
        <v/>
      </c>
      <c r="N158" s="27">
        <f t="array" ref="N158">IFERROR(_xlfn._xlws.FILTER(Col_Y,(Col_AD=$A158)*(Col_AE="Depart")),"")</f>
        <v/>
      </c>
      <c r="O158" s="28">
        <f t="array" ref="O158">IFERROR(_xlfn._xlws.FILTER(Col_Z,(Col_AD=$A158)*(Col_AE="Depart")),"")</f>
        <v/>
      </c>
      <c r="P158" s="30">
        <f t="array" ref="P158">IFERROR(_xlfn._xlws.FILTER(Col_AB,(Col_AD=$A158)*(Col_AE="Depart")),"")</f>
        <v/>
      </c>
      <c r="Q158" s="29">
        <f t="array" ref="Q158">IFERROR(_xlfn._xlws.FILTER(Col_AC,(Col_AD=$A158)*(Col_AE="Depart")),"")</f>
        <v/>
      </c>
      <c r="R158" s="31">
        <f t="array" ref="R158">IF(LEN(_xlfn.TEXTJOIN(,,IF(ISNUMBER(SEARCH({"Luggage"},INDEX(Col_M&amp;Col_R,MATCH(1,(Col_W=$C158)*(Col_AD=$A158),0)))),"*","")))&gt;0,"Luggage","")</f>
        <v/>
      </c>
    </row>
    <row r="159">
      <c r="A159" s="48" t="n"/>
      <c r="C159" s="49">
        <f t="array" ref="C159">IFERROR(INDEX(Col_W,MATCH(A159,Col_AD,0)),"")</f>
        <v/>
      </c>
      <c r="D159" s="21">
        <f t="array" ref="D159">IF(LEN(IF(ISNUMBER(SEARCH("hear*",INDEX(Col_M&amp;Col_R,MATCH(1,(Col_W=$C159)*(Col_AD=$A159),0)))),"*",""))&gt;0,"Y","")</f>
        <v/>
      </c>
      <c r="E159" s="22">
        <f t="array" ref="E159">IF(LEN(_xlfn.TEXTJOIN(,,IF(ISNUMBER(SEARCH({"VIP","Visual impairment"},INDEX(Col_M&amp;Col_R,MATCH(1,(Col_W=$C159)*(Col_AD=$A159),0)))),"*","")))&gt;0,"Y","")</f>
        <v/>
      </c>
      <c r="F159" s="24">
        <f t="array" ref="F159">IF(LEN(_xlfn.TEXTJOIN(,,IF(ISNUMBER(SEARCH({"Wheelchair user","Scooter"},INDEX(Col_M&amp;Col_R,MATCH(1,(Col_W=$C159)*(Col_AD=$A159),0)))),"*","")))&gt;0,"Y","")</f>
        <v/>
      </c>
      <c r="G159" s="23">
        <f t="array" ref="G159">IF(LEN(_xlfn.TEXTJOIN(,,IF(ISNUMBER(SEARCH({"Use of station buggy (if available)","Use of station wheelchair (if available)"},INDEX(Col_M&amp;Col_R,MATCH(1,(Col_W=$C159)*(Col_AD=$A159),0)))),"*","")))&gt;0,"Y","")</f>
        <v/>
      </c>
      <c r="H159" s="25">
        <f t="array" ref="H159">IF(LEN(_xlfn.TEXTJOIN(,,_xlfn.UNIQUE(IF(ISNUMBER(SEARCH({"Other mobility impairment","Learning difficulties","Other mobility aid user","Elderly","Uses walking stick"},INDEX(Col_M&amp;Col_R,MATCH(1,(Col_W=$C159)*(Col_AD=$A159),0)))),"*",""))))&gt;0,"Y","")</f>
        <v/>
      </c>
      <c r="I159" s="26">
        <f t="array" ref="I159">IF(LEN((_xlfn.TEXTJOIN(,,IF(ISNUMBER(SEARCH({"Wheelchair user","Scooter","Use of ramp"},INDEX(Col_M&amp;Col_R,MATCH(1,(Col_W=$C159)*(Col_AD=$A159),0)))),"*",""))))&gt;0,"Y","")</f>
        <v/>
      </c>
      <c r="J159" s="27">
        <f t="array" ref="J159">IFERROR(_xlfn._xlws.FILTER(Col_X,(Col_AD=$A159)*(Col_AE="Arrive")),"")</f>
        <v/>
      </c>
      <c r="K159" s="28">
        <f t="array" ref="K159">IFERROR(_xlfn._xlws.FILTER(Col_Z,(Col_AD=$A159)*(Col_AE="Arrive")),"")</f>
        <v/>
      </c>
      <c r="L159" s="54">
        <f t="array" ref="L159">IFERROR(_xlfn._xlws.FILTER(Col_AA,(Col_AD=$A159)*(Col_AE="Arrive")),"")</f>
        <v/>
      </c>
      <c r="M159" s="29">
        <f t="array" ref="M159">IFERROR(_xlfn._xlws.FILTER(Col_AC,(Col_AD=$A159)*(Col_AE="Arrive")),"")</f>
        <v/>
      </c>
      <c r="N159" s="27">
        <f t="array" ref="N159">IFERROR(_xlfn._xlws.FILTER(Col_Y,(Col_AD=$A159)*(Col_AE="Depart")),"")</f>
        <v/>
      </c>
      <c r="O159" s="28">
        <f t="array" ref="O159">IFERROR(_xlfn._xlws.FILTER(Col_Z,(Col_AD=$A159)*(Col_AE="Depart")),"")</f>
        <v/>
      </c>
      <c r="P159" s="30">
        <f t="array" ref="P159">IFERROR(_xlfn._xlws.FILTER(Col_AB,(Col_AD=$A159)*(Col_AE="Depart")),"")</f>
        <v/>
      </c>
      <c r="Q159" s="29">
        <f t="array" ref="Q159">IFERROR(_xlfn._xlws.FILTER(Col_AC,(Col_AD=$A159)*(Col_AE="Depart")),"")</f>
        <v/>
      </c>
      <c r="R159" s="31">
        <f t="array" ref="R159">IF(LEN(_xlfn.TEXTJOIN(,,IF(ISNUMBER(SEARCH({"Luggage"},INDEX(Col_M&amp;Col_R,MATCH(1,(Col_W=$C159)*(Col_AD=$A159),0)))),"*","")))&gt;0,"Luggage","")</f>
        <v/>
      </c>
    </row>
    <row r="160">
      <c r="A160" s="48" t="n"/>
      <c r="C160" s="49">
        <f t="array" ref="C160">IFERROR(INDEX(Col_W,MATCH(A160,Col_AD,0)),"")</f>
        <v/>
      </c>
      <c r="D160" s="21">
        <f t="array" ref="D160">IF(LEN(IF(ISNUMBER(SEARCH("hear*",INDEX(Col_M&amp;Col_R,MATCH(1,(Col_W=$C160)*(Col_AD=$A160),0)))),"*",""))&gt;0,"Y","")</f>
        <v/>
      </c>
      <c r="E160" s="22">
        <f t="array" ref="E160">IF(LEN(_xlfn.TEXTJOIN(,,IF(ISNUMBER(SEARCH({"VIP","Visual impairment"},INDEX(Col_M&amp;Col_R,MATCH(1,(Col_W=$C160)*(Col_AD=$A160),0)))),"*","")))&gt;0,"Y","")</f>
        <v/>
      </c>
      <c r="F160" s="24">
        <f t="array" ref="F160">IF(LEN(_xlfn.TEXTJOIN(,,IF(ISNUMBER(SEARCH({"Wheelchair user","Scooter"},INDEX(Col_M&amp;Col_R,MATCH(1,(Col_W=$C160)*(Col_AD=$A160),0)))),"*","")))&gt;0,"Y","")</f>
        <v/>
      </c>
      <c r="G160" s="23">
        <f t="array" ref="G160">IF(LEN(_xlfn.TEXTJOIN(,,IF(ISNUMBER(SEARCH({"Use of station buggy (if available)","Use of station wheelchair (if available)"},INDEX(Col_M&amp;Col_R,MATCH(1,(Col_W=$C160)*(Col_AD=$A160),0)))),"*","")))&gt;0,"Y","")</f>
        <v/>
      </c>
      <c r="H160" s="25">
        <f t="array" ref="H160">IF(LEN(_xlfn.TEXTJOIN(,,_xlfn.UNIQUE(IF(ISNUMBER(SEARCH({"Other mobility impairment","Learning difficulties","Other mobility aid user","Elderly","Uses walking stick"},INDEX(Col_M&amp;Col_R,MATCH(1,(Col_W=$C160)*(Col_AD=$A160),0)))),"*",""))))&gt;0,"Y","")</f>
        <v/>
      </c>
      <c r="I160" s="26">
        <f t="array" ref="I160">IF(LEN((_xlfn.TEXTJOIN(,,IF(ISNUMBER(SEARCH({"Wheelchair user","Scooter","Use of ramp"},INDEX(Col_M&amp;Col_R,MATCH(1,(Col_W=$C160)*(Col_AD=$A160),0)))),"*",""))))&gt;0,"Y","")</f>
        <v/>
      </c>
      <c r="J160" s="27">
        <f t="array" ref="J160">IFERROR(_xlfn._xlws.FILTER(Col_X,(Col_AD=$A160)*(Col_AE="Arrive")),"")</f>
        <v/>
      </c>
      <c r="K160" s="28">
        <f t="array" ref="K160">IFERROR(_xlfn._xlws.FILTER(Col_Z,(Col_AD=$A160)*(Col_AE="Arrive")),"")</f>
        <v/>
      </c>
      <c r="L160" s="54">
        <f t="array" ref="L160">IFERROR(_xlfn._xlws.FILTER(Col_AA,(Col_AD=$A160)*(Col_AE="Arrive")),"")</f>
        <v/>
      </c>
      <c r="M160" s="29">
        <f t="array" ref="M160">IFERROR(_xlfn._xlws.FILTER(Col_AC,(Col_AD=$A160)*(Col_AE="Arrive")),"")</f>
        <v/>
      </c>
      <c r="N160" s="27">
        <f t="array" ref="N160">IFERROR(_xlfn._xlws.FILTER(Col_Y,(Col_AD=$A160)*(Col_AE="Depart")),"")</f>
        <v/>
      </c>
      <c r="O160" s="28">
        <f t="array" ref="O160">IFERROR(_xlfn._xlws.FILTER(Col_Z,(Col_AD=$A160)*(Col_AE="Depart")),"")</f>
        <v/>
      </c>
      <c r="P160" s="30">
        <f t="array" ref="P160">IFERROR(_xlfn._xlws.FILTER(Col_AB,(Col_AD=$A160)*(Col_AE="Depart")),"")</f>
        <v/>
      </c>
      <c r="Q160" s="29">
        <f t="array" ref="Q160">IFERROR(_xlfn._xlws.FILTER(Col_AC,(Col_AD=$A160)*(Col_AE="Depart")),"")</f>
        <v/>
      </c>
      <c r="R160" s="31">
        <f t="array" ref="R160">IF(LEN(_xlfn.TEXTJOIN(,,IF(ISNUMBER(SEARCH({"Luggage"},INDEX(Col_M&amp;Col_R,MATCH(1,(Col_W=$C160)*(Col_AD=$A160),0)))),"*","")))&gt;0,"Luggage","")</f>
        <v/>
      </c>
    </row>
    <row r="161">
      <c r="A161" s="48" t="n"/>
      <c r="C161" s="49">
        <f t="array" ref="C161">IFERROR(INDEX(Col_W,MATCH(A161,Col_AD,0)),"")</f>
        <v/>
      </c>
      <c r="D161" s="21">
        <f t="array" ref="D161">IF(LEN(IF(ISNUMBER(SEARCH("hear*",INDEX(Col_M&amp;Col_R,MATCH(1,(Col_W=$C161)*(Col_AD=$A161),0)))),"*",""))&gt;0,"Y","")</f>
        <v/>
      </c>
      <c r="E161" s="22">
        <f t="array" ref="E161">IF(LEN(_xlfn.TEXTJOIN(,,IF(ISNUMBER(SEARCH({"VIP","Visual impairment"},INDEX(Col_M&amp;Col_R,MATCH(1,(Col_W=$C161)*(Col_AD=$A161),0)))),"*","")))&gt;0,"Y","")</f>
        <v/>
      </c>
      <c r="F161" s="24">
        <f t="array" ref="F161">IF(LEN(_xlfn.TEXTJOIN(,,IF(ISNUMBER(SEARCH({"Wheelchair user","Scooter"},INDEX(Col_M&amp;Col_R,MATCH(1,(Col_W=$C161)*(Col_AD=$A161),0)))),"*","")))&gt;0,"Y","")</f>
        <v/>
      </c>
      <c r="G161" s="23">
        <f t="array" ref="G161">IF(LEN(_xlfn.TEXTJOIN(,,IF(ISNUMBER(SEARCH({"Use of station buggy (if available)","Use of station wheelchair (if available)"},INDEX(Col_M&amp;Col_R,MATCH(1,(Col_W=$C161)*(Col_AD=$A161),0)))),"*","")))&gt;0,"Y","")</f>
        <v/>
      </c>
      <c r="H161" s="25">
        <f t="array" ref="H161">IF(LEN(_xlfn.TEXTJOIN(,,_xlfn.UNIQUE(IF(ISNUMBER(SEARCH({"Other mobility impairment","Learning difficulties","Other mobility aid user","Elderly","Uses walking stick"},INDEX(Col_M&amp;Col_R,MATCH(1,(Col_W=$C161)*(Col_AD=$A161),0)))),"*",""))))&gt;0,"Y","")</f>
        <v/>
      </c>
      <c r="I161" s="26">
        <f t="array" ref="I161">IF(LEN((_xlfn.TEXTJOIN(,,IF(ISNUMBER(SEARCH({"Wheelchair user","Scooter","Use of ramp"},INDEX(Col_M&amp;Col_R,MATCH(1,(Col_W=$C161)*(Col_AD=$A161),0)))),"*",""))))&gt;0,"Y","")</f>
        <v/>
      </c>
      <c r="J161" s="27">
        <f t="array" ref="J161">IFERROR(_xlfn._xlws.FILTER(Col_X,(Col_AD=$A161)*(Col_AE="Arrive")),"")</f>
        <v/>
      </c>
      <c r="K161" s="28">
        <f t="array" ref="K161">IFERROR(_xlfn._xlws.FILTER(Col_Z,(Col_AD=$A161)*(Col_AE="Arrive")),"")</f>
        <v/>
      </c>
      <c r="L161" s="54">
        <f t="array" ref="L161">IFERROR(_xlfn._xlws.FILTER(Col_AA,(Col_AD=$A161)*(Col_AE="Arrive")),"")</f>
        <v/>
      </c>
      <c r="M161" s="29">
        <f t="array" ref="M161">IFERROR(_xlfn._xlws.FILTER(Col_AC,(Col_AD=$A161)*(Col_AE="Arrive")),"")</f>
        <v/>
      </c>
      <c r="N161" s="27">
        <f t="array" ref="N161">IFERROR(_xlfn._xlws.FILTER(Col_Y,(Col_AD=$A161)*(Col_AE="Depart")),"")</f>
        <v/>
      </c>
      <c r="O161" s="28">
        <f t="array" ref="O161">IFERROR(_xlfn._xlws.FILTER(Col_Z,(Col_AD=$A161)*(Col_AE="Depart")),"")</f>
        <v/>
      </c>
      <c r="P161" s="30">
        <f t="array" ref="P161">IFERROR(_xlfn._xlws.FILTER(Col_AB,(Col_AD=$A161)*(Col_AE="Depart")),"")</f>
        <v/>
      </c>
      <c r="Q161" s="29">
        <f t="array" ref="Q161">IFERROR(_xlfn._xlws.FILTER(Col_AC,(Col_AD=$A161)*(Col_AE="Depart")),"")</f>
        <v/>
      </c>
      <c r="R161" s="31">
        <f t="array" ref="R161">IF(LEN(_xlfn.TEXTJOIN(,,IF(ISNUMBER(SEARCH({"Luggage"},INDEX(Col_M&amp;Col_R,MATCH(1,(Col_W=$C161)*(Col_AD=$A161),0)))),"*","")))&gt;0,"Luggage","")</f>
        <v/>
      </c>
    </row>
    <row r="162">
      <c r="A162" s="48" t="n"/>
      <c r="C162" s="49">
        <f t="array" ref="C162">IFERROR(INDEX(Col_W,MATCH(A162,Col_AD,0)),"")</f>
        <v/>
      </c>
      <c r="D162" s="21">
        <f t="array" ref="D162">IF(LEN(IF(ISNUMBER(SEARCH("hear*",INDEX(Col_M&amp;Col_R,MATCH(1,(Col_W=$C162)*(Col_AD=$A162),0)))),"*",""))&gt;0,"Y","")</f>
        <v/>
      </c>
      <c r="E162" s="22">
        <f t="array" ref="E162">IF(LEN(_xlfn.TEXTJOIN(,,IF(ISNUMBER(SEARCH({"VIP","Visual impairment"},INDEX(Col_M&amp;Col_R,MATCH(1,(Col_W=$C162)*(Col_AD=$A162),0)))),"*","")))&gt;0,"Y","")</f>
        <v/>
      </c>
      <c r="F162" s="24">
        <f t="array" ref="F162">IF(LEN(_xlfn.TEXTJOIN(,,IF(ISNUMBER(SEARCH({"Wheelchair user","Scooter"},INDEX(Col_M&amp;Col_R,MATCH(1,(Col_W=$C162)*(Col_AD=$A162),0)))),"*","")))&gt;0,"Y","")</f>
        <v/>
      </c>
      <c r="G162" s="23">
        <f t="array" ref="G162">IF(LEN(_xlfn.TEXTJOIN(,,IF(ISNUMBER(SEARCH({"Use of station buggy (if available)","Use of station wheelchair (if available)"},INDEX(Col_M&amp;Col_R,MATCH(1,(Col_W=$C162)*(Col_AD=$A162),0)))),"*","")))&gt;0,"Y","")</f>
        <v/>
      </c>
      <c r="H162" s="25">
        <f t="array" ref="H162">IF(LEN(_xlfn.TEXTJOIN(,,_xlfn.UNIQUE(IF(ISNUMBER(SEARCH({"Other mobility impairment","Learning difficulties","Other mobility aid user","Elderly","Uses walking stick"},INDEX(Col_M&amp;Col_R,MATCH(1,(Col_W=$C162)*(Col_AD=$A162),0)))),"*",""))))&gt;0,"Y","")</f>
        <v/>
      </c>
      <c r="I162" s="26">
        <f t="array" ref="I162">IF(LEN((_xlfn.TEXTJOIN(,,IF(ISNUMBER(SEARCH({"Wheelchair user","Scooter","Use of ramp"},INDEX(Col_M&amp;Col_R,MATCH(1,(Col_W=$C162)*(Col_AD=$A162),0)))),"*",""))))&gt;0,"Y","")</f>
        <v/>
      </c>
      <c r="J162" s="27">
        <f t="array" ref="J162">IFERROR(_xlfn._xlws.FILTER(Col_X,(Col_AD=$A162)*(Col_AE="Arrive")),"")</f>
        <v/>
      </c>
      <c r="K162" s="28">
        <f t="array" ref="K162">IFERROR(_xlfn._xlws.FILTER(Col_Z,(Col_AD=$A162)*(Col_AE="Arrive")),"")</f>
        <v/>
      </c>
      <c r="L162" s="54">
        <f t="array" ref="L162">IFERROR(_xlfn._xlws.FILTER(Col_AA,(Col_AD=$A162)*(Col_AE="Arrive")),"")</f>
        <v/>
      </c>
      <c r="M162" s="29">
        <f t="array" ref="M162">IFERROR(_xlfn._xlws.FILTER(Col_AC,(Col_AD=$A162)*(Col_AE="Arrive")),"")</f>
        <v/>
      </c>
      <c r="N162" s="27">
        <f t="array" ref="N162">IFERROR(_xlfn._xlws.FILTER(Col_Y,(Col_AD=$A162)*(Col_AE="Depart")),"")</f>
        <v/>
      </c>
      <c r="O162" s="28">
        <f t="array" ref="O162">IFERROR(_xlfn._xlws.FILTER(Col_Z,(Col_AD=$A162)*(Col_AE="Depart")),"")</f>
        <v/>
      </c>
      <c r="P162" s="30">
        <f t="array" ref="P162">IFERROR(_xlfn._xlws.FILTER(Col_AB,(Col_AD=$A162)*(Col_AE="Depart")),"")</f>
        <v/>
      </c>
      <c r="Q162" s="29">
        <f t="array" ref="Q162">IFERROR(_xlfn._xlws.FILTER(Col_AC,(Col_AD=$A162)*(Col_AE="Depart")),"")</f>
        <v/>
      </c>
      <c r="R162" s="31">
        <f t="array" ref="R162">IF(LEN(_xlfn.TEXTJOIN(,,IF(ISNUMBER(SEARCH({"Luggage"},INDEX(Col_M&amp;Col_R,MATCH(1,(Col_W=$C162)*(Col_AD=$A162),0)))),"*","")))&gt;0,"Luggage","")</f>
        <v/>
      </c>
    </row>
    <row r="163">
      <c r="A163" s="48" t="n"/>
      <c r="C163" s="49">
        <f t="array" ref="C163">IFERROR(INDEX(Col_W,MATCH(A163,Col_AD,0)),"")</f>
        <v/>
      </c>
      <c r="D163" s="21">
        <f t="array" ref="D163">IF(LEN(IF(ISNUMBER(SEARCH("hear*",INDEX(Col_M&amp;Col_R,MATCH(1,(Col_W=$C163)*(Col_AD=$A163),0)))),"*",""))&gt;0,"Y","")</f>
        <v/>
      </c>
      <c r="E163" s="22">
        <f t="array" ref="E163">IF(LEN(_xlfn.TEXTJOIN(,,IF(ISNUMBER(SEARCH({"VIP","Visual impairment"},INDEX(Col_M&amp;Col_R,MATCH(1,(Col_W=$C163)*(Col_AD=$A163),0)))),"*","")))&gt;0,"Y","")</f>
        <v/>
      </c>
      <c r="F163" s="24">
        <f t="array" ref="F163">IF(LEN(_xlfn.TEXTJOIN(,,IF(ISNUMBER(SEARCH({"Wheelchair user","Scooter"},INDEX(Col_M&amp;Col_R,MATCH(1,(Col_W=$C163)*(Col_AD=$A163),0)))),"*","")))&gt;0,"Y","")</f>
        <v/>
      </c>
      <c r="G163" s="23">
        <f t="array" ref="G163">IF(LEN(_xlfn.TEXTJOIN(,,IF(ISNUMBER(SEARCH({"Use of station buggy (if available)","Use of station wheelchair (if available)"},INDEX(Col_M&amp;Col_R,MATCH(1,(Col_W=$C163)*(Col_AD=$A163),0)))),"*","")))&gt;0,"Y","")</f>
        <v/>
      </c>
      <c r="H163" s="25">
        <f t="array" ref="H163">IF(LEN(_xlfn.TEXTJOIN(,,_xlfn.UNIQUE(IF(ISNUMBER(SEARCH({"Other mobility impairment","Learning difficulties","Other mobility aid user","Elderly","Uses walking stick"},INDEX(Col_M&amp;Col_R,MATCH(1,(Col_W=$C163)*(Col_AD=$A163),0)))),"*",""))))&gt;0,"Y","")</f>
        <v/>
      </c>
      <c r="I163" s="26">
        <f t="array" ref="I163">IF(LEN((_xlfn.TEXTJOIN(,,IF(ISNUMBER(SEARCH({"Wheelchair user","Scooter","Use of ramp"},INDEX(Col_M&amp;Col_R,MATCH(1,(Col_W=$C163)*(Col_AD=$A163),0)))),"*",""))))&gt;0,"Y","")</f>
        <v/>
      </c>
      <c r="J163" s="27">
        <f t="array" ref="J163">IFERROR(_xlfn._xlws.FILTER(Col_X,(Col_AD=$A163)*(Col_AE="Arrive")),"")</f>
        <v/>
      </c>
      <c r="K163" s="28">
        <f t="array" ref="K163">IFERROR(_xlfn._xlws.FILTER(Col_Z,(Col_AD=$A163)*(Col_AE="Arrive")),"")</f>
        <v/>
      </c>
      <c r="L163" s="54">
        <f t="array" ref="L163">IFERROR(_xlfn._xlws.FILTER(Col_AA,(Col_AD=$A163)*(Col_AE="Arrive")),"")</f>
        <v/>
      </c>
      <c r="M163" s="29">
        <f t="array" ref="M163">IFERROR(_xlfn._xlws.FILTER(Col_AC,(Col_AD=$A163)*(Col_AE="Arrive")),"")</f>
        <v/>
      </c>
      <c r="N163" s="27">
        <f t="array" ref="N163">IFERROR(_xlfn._xlws.FILTER(Col_Y,(Col_AD=$A163)*(Col_AE="Depart")),"")</f>
        <v/>
      </c>
      <c r="O163" s="28">
        <f t="array" ref="O163">IFERROR(_xlfn._xlws.FILTER(Col_Z,(Col_AD=$A163)*(Col_AE="Depart")),"")</f>
        <v/>
      </c>
      <c r="P163" s="30">
        <f t="array" ref="P163">IFERROR(_xlfn._xlws.FILTER(Col_AB,(Col_AD=$A163)*(Col_AE="Depart")),"")</f>
        <v/>
      </c>
      <c r="Q163" s="29">
        <f t="array" ref="Q163">IFERROR(_xlfn._xlws.FILTER(Col_AC,(Col_AD=$A163)*(Col_AE="Depart")),"")</f>
        <v/>
      </c>
      <c r="R163" s="31">
        <f t="array" ref="R163">IF(LEN(_xlfn.TEXTJOIN(,,IF(ISNUMBER(SEARCH({"Luggage"},INDEX(Col_M&amp;Col_R,MATCH(1,(Col_W=$C163)*(Col_AD=$A163),0)))),"*","")))&gt;0,"Luggage","")</f>
        <v/>
      </c>
    </row>
    <row r="164">
      <c r="A164" s="48" t="n"/>
      <c r="C164" s="49">
        <f t="array" ref="C164">IFERROR(INDEX(Col_W,MATCH(A164,Col_AD,0)),"")</f>
        <v/>
      </c>
      <c r="D164" s="21">
        <f t="array" ref="D164">IF(LEN(IF(ISNUMBER(SEARCH("hear*",INDEX(Col_M&amp;Col_R,MATCH(1,(Col_W=$C164)*(Col_AD=$A164),0)))),"*",""))&gt;0,"Y","")</f>
        <v/>
      </c>
      <c r="E164" s="22">
        <f t="array" ref="E164">IF(LEN(_xlfn.TEXTJOIN(,,IF(ISNUMBER(SEARCH({"VIP","Visual impairment"},INDEX(Col_M&amp;Col_R,MATCH(1,(Col_W=$C164)*(Col_AD=$A164),0)))),"*","")))&gt;0,"Y","")</f>
        <v/>
      </c>
      <c r="F164" s="24">
        <f t="array" ref="F164">IF(LEN(_xlfn.TEXTJOIN(,,IF(ISNUMBER(SEARCH({"Wheelchair user","Scooter"},INDEX(Col_M&amp;Col_R,MATCH(1,(Col_W=$C164)*(Col_AD=$A164),0)))),"*","")))&gt;0,"Y","")</f>
        <v/>
      </c>
      <c r="G164" s="23">
        <f t="array" ref="G164">IF(LEN(_xlfn.TEXTJOIN(,,IF(ISNUMBER(SEARCH({"Use of station buggy (if available)","Use of station wheelchair (if available)"},INDEX(Col_M&amp;Col_R,MATCH(1,(Col_W=$C164)*(Col_AD=$A164),0)))),"*","")))&gt;0,"Y","")</f>
        <v/>
      </c>
      <c r="H164" s="25">
        <f t="array" ref="H164">IF(LEN(_xlfn.TEXTJOIN(,,_xlfn.UNIQUE(IF(ISNUMBER(SEARCH({"Other mobility impairment","Learning difficulties","Other mobility aid user","Elderly","Uses walking stick"},INDEX(Col_M&amp;Col_R,MATCH(1,(Col_W=$C164)*(Col_AD=$A164),0)))),"*",""))))&gt;0,"Y","")</f>
        <v/>
      </c>
      <c r="I164" s="26">
        <f t="array" ref="I164">IF(LEN((_xlfn.TEXTJOIN(,,IF(ISNUMBER(SEARCH({"Wheelchair user","Scooter","Use of ramp"},INDEX(Col_M&amp;Col_R,MATCH(1,(Col_W=$C164)*(Col_AD=$A164),0)))),"*",""))))&gt;0,"Y","")</f>
        <v/>
      </c>
      <c r="J164" s="27">
        <f t="array" ref="J164">IFERROR(_xlfn._xlws.FILTER(Col_X,(Col_AD=$A164)*(Col_AE="Arrive")),"")</f>
        <v/>
      </c>
      <c r="K164" s="28">
        <f t="array" ref="K164">IFERROR(_xlfn._xlws.FILTER(Col_Z,(Col_AD=$A164)*(Col_AE="Arrive")),"")</f>
        <v/>
      </c>
      <c r="L164" s="54">
        <f t="array" ref="L164">IFERROR(_xlfn._xlws.FILTER(Col_AA,(Col_AD=$A164)*(Col_AE="Arrive")),"")</f>
        <v/>
      </c>
      <c r="M164" s="29">
        <f t="array" ref="M164">IFERROR(_xlfn._xlws.FILTER(Col_AC,(Col_AD=$A164)*(Col_AE="Arrive")),"")</f>
        <v/>
      </c>
      <c r="N164" s="27">
        <f t="array" ref="N164">IFERROR(_xlfn._xlws.FILTER(Col_Y,(Col_AD=$A164)*(Col_AE="Depart")),"")</f>
        <v/>
      </c>
      <c r="O164" s="28">
        <f t="array" ref="O164">IFERROR(_xlfn._xlws.FILTER(Col_Z,(Col_AD=$A164)*(Col_AE="Depart")),"")</f>
        <v/>
      </c>
      <c r="P164" s="30">
        <f t="array" ref="P164">IFERROR(_xlfn._xlws.FILTER(Col_AB,(Col_AD=$A164)*(Col_AE="Depart")),"")</f>
        <v/>
      </c>
      <c r="Q164" s="29">
        <f t="array" ref="Q164">IFERROR(_xlfn._xlws.FILTER(Col_AC,(Col_AD=$A164)*(Col_AE="Depart")),"")</f>
        <v/>
      </c>
      <c r="R164" s="31">
        <f t="array" ref="R164">IF(LEN(_xlfn.TEXTJOIN(,,IF(ISNUMBER(SEARCH({"Luggage"},INDEX(Col_M&amp;Col_R,MATCH(1,(Col_W=$C164)*(Col_AD=$A164),0)))),"*","")))&gt;0,"Luggage","")</f>
        <v/>
      </c>
    </row>
    <row r="165">
      <c r="A165" s="48" t="n"/>
      <c r="C165" s="49">
        <f t="array" ref="C165">IFERROR(INDEX(Col_W,MATCH(A165,Col_AD,0)),"")</f>
        <v/>
      </c>
      <c r="D165" s="21">
        <f t="array" ref="D165">IF(LEN(IF(ISNUMBER(SEARCH("hear*",INDEX(Col_M&amp;Col_R,MATCH(1,(Col_W=$C165)*(Col_AD=$A165),0)))),"*",""))&gt;0,"Y","")</f>
        <v/>
      </c>
      <c r="E165" s="22">
        <f t="array" ref="E165">IF(LEN(_xlfn.TEXTJOIN(,,IF(ISNUMBER(SEARCH({"VIP","Visual impairment"},INDEX(Col_M&amp;Col_R,MATCH(1,(Col_W=$C165)*(Col_AD=$A165),0)))),"*","")))&gt;0,"Y","")</f>
        <v/>
      </c>
      <c r="F165" s="24">
        <f t="array" ref="F165">IF(LEN(_xlfn.TEXTJOIN(,,IF(ISNUMBER(SEARCH({"Wheelchair user","Scooter"},INDEX(Col_M&amp;Col_R,MATCH(1,(Col_W=$C165)*(Col_AD=$A165),0)))),"*","")))&gt;0,"Y","")</f>
        <v/>
      </c>
      <c r="G165" s="23">
        <f t="array" ref="G165">IF(LEN(_xlfn.TEXTJOIN(,,IF(ISNUMBER(SEARCH({"Use of station buggy (if available)","Use of station wheelchair (if available)"},INDEX(Col_M&amp;Col_R,MATCH(1,(Col_W=$C165)*(Col_AD=$A165),0)))),"*","")))&gt;0,"Y","")</f>
        <v/>
      </c>
      <c r="H165" s="25">
        <f t="array" ref="H165">IF(LEN(_xlfn.TEXTJOIN(,,_xlfn.UNIQUE(IF(ISNUMBER(SEARCH({"Other mobility impairment","Learning difficulties","Other mobility aid user","Elderly","Uses walking stick"},INDEX(Col_M&amp;Col_R,MATCH(1,(Col_W=$C165)*(Col_AD=$A165),0)))),"*",""))))&gt;0,"Y","")</f>
        <v/>
      </c>
      <c r="I165" s="26">
        <f t="array" ref="I165">IF(LEN((_xlfn.TEXTJOIN(,,IF(ISNUMBER(SEARCH({"Wheelchair user","Scooter","Use of ramp"},INDEX(Col_M&amp;Col_R,MATCH(1,(Col_W=$C165)*(Col_AD=$A165),0)))),"*",""))))&gt;0,"Y","")</f>
        <v/>
      </c>
      <c r="J165" s="27">
        <f t="array" ref="J165">IFERROR(_xlfn._xlws.FILTER(Col_X,(Col_AD=$A165)*(Col_AE="Arrive")),"")</f>
        <v/>
      </c>
      <c r="K165" s="28">
        <f t="array" ref="K165">IFERROR(_xlfn._xlws.FILTER(Col_Z,(Col_AD=$A165)*(Col_AE="Arrive")),"")</f>
        <v/>
      </c>
      <c r="L165" s="54">
        <f t="array" ref="L165">IFERROR(_xlfn._xlws.FILTER(Col_AA,(Col_AD=$A165)*(Col_AE="Arrive")),"")</f>
        <v/>
      </c>
      <c r="M165" s="29">
        <f t="array" ref="M165">IFERROR(_xlfn._xlws.FILTER(Col_AC,(Col_AD=$A165)*(Col_AE="Arrive")),"")</f>
        <v/>
      </c>
      <c r="N165" s="27">
        <f t="array" ref="N165">IFERROR(_xlfn._xlws.FILTER(Col_Y,(Col_AD=$A165)*(Col_AE="Depart")),"")</f>
        <v/>
      </c>
      <c r="O165" s="28">
        <f t="array" ref="O165">IFERROR(_xlfn._xlws.FILTER(Col_Z,(Col_AD=$A165)*(Col_AE="Depart")),"")</f>
        <v/>
      </c>
      <c r="P165" s="30">
        <f t="array" ref="P165">IFERROR(_xlfn._xlws.FILTER(Col_AB,(Col_AD=$A165)*(Col_AE="Depart")),"")</f>
        <v/>
      </c>
      <c r="Q165" s="29">
        <f t="array" ref="Q165">IFERROR(_xlfn._xlws.FILTER(Col_AC,(Col_AD=$A165)*(Col_AE="Depart")),"")</f>
        <v/>
      </c>
      <c r="R165" s="31">
        <f t="array" ref="R165">IF(LEN(_xlfn.TEXTJOIN(,,IF(ISNUMBER(SEARCH({"Luggage"},INDEX(Col_M&amp;Col_R,MATCH(1,(Col_W=$C165)*(Col_AD=$A165),0)))),"*","")))&gt;0,"Luggage","")</f>
        <v/>
      </c>
    </row>
    <row r="166">
      <c r="A166" s="48" t="n"/>
      <c r="C166" s="49">
        <f t="array" ref="C166">IFERROR(INDEX(Col_W,MATCH(A166,Col_AD,0)),"")</f>
        <v/>
      </c>
      <c r="D166" s="21">
        <f t="array" ref="D166">IF(LEN(IF(ISNUMBER(SEARCH("hear*",INDEX(Col_M&amp;Col_R,MATCH(1,(Col_W=$C166)*(Col_AD=$A166),0)))),"*",""))&gt;0,"Y","")</f>
        <v/>
      </c>
      <c r="E166" s="22">
        <f t="array" ref="E166">IF(LEN(_xlfn.TEXTJOIN(,,IF(ISNUMBER(SEARCH({"VIP","Visual impairment"},INDEX(Col_M&amp;Col_R,MATCH(1,(Col_W=$C166)*(Col_AD=$A166),0)))),"*","")))&gt;0,"Y","")</f>
        <v/>
      </c>
      <c r="F166" s="24">
        <f t="array" ref="F166">IF(LEN(_xlfn.TEXTJOIN(,,IF(ISNUMBER(SEARCH({"Wheelchair user","Scooter"},INDEX(Col_M&amp;Col_R,MATCH(1,(Col_W=$C166)*(Col_AD=$A166),0)))),"*","")))&gt;0,"Y","")</f>
        <v/>
      </c>
      <c r="G166" s="23">
        <f t="array" ref="G166">IF(LEN(_xlfn.TEXTJOIN(,,IF(ISNUMBER(SEARCH({"Use of station buggy (if available)","Use of station wheelchair (if available)"},INDEX(Col_M&amp;Col_R,MATCH(1,(Col_W=$C166)*(Col_AD=$A166),0)))),"*","")))&gt;0,"Y","")</f>
        <v/>
      </c>
      <c r="H166" s="25">
        <f t="array" ref="H166">IF(LEN(_xlfn.TEXTJOIN(,,_xlfn.UNIQUE(IF(ISNUMBER(SEARCH({"Other mobility impairment","Learning difficulties","Other mobility aid user","Elderly","Uses walking stick"},INDEX(Col_M&amp;Col_R,MATCH(1,(Col_W=$C166)*(Col_AD=$A166),0)))),"*",""))))&gt;0,"Y","")</f>
        <v/>
      </c>
      <c r="I166" s="26">
        <f t="array" ref="I166">IF(LEN((_xlfn.TEXTJOIN(,,IF(ISNUMBER(SEARCH({"Wheelchair user","Scooter","Use of ramp"},INDEX(Col_M&amp;Col_R,MATCH(1,(Col_W=$C166)*(Col_AD=$A166),0)))),"*",""))))&gt;0,"Y","")</f>
        <v/>
      </c>
      <c r="J166" s="27">
        <f t="array" ref="J166">IFERROR(_xlfn._xlws.FILTER(Col_X,(Col_AD=$A166)*(Col_AE="Arrive")),"")</f>
        <v/>
      </c>
      <c r="K166" s="28">
        <f t="array" ref="K166">IFERROR(_xlfn._xlws.FILTER(Col_Z,(Col_AD=$A166)*(Col_AE="Arrive")),"")</f>
        <v/>
      </c>
      <c r="L166" s="54">
        <f t="array" ref="L166">IFERROR(_xlfn._xlws.FILTER(Col_AA,(Col_AD=$A166)*(Col_AE="Arrive")),"")</f>
        <v/>
      </c>
      <c r="M166" s="29">
        <f t="array" ref="M166">IFERROR(_xlfn._xlws.FILTER(Col_AC,(Col_AD=$A166)*(Col_AE="Arrive")),"")</f>
        <v/>
      </c>
      <c r="N166" s="27">
        <f t="array" ref="N166">IFERROR(_xlfn._xlws.FILTER(Col_Y,(Col_AD=$A166)*(Col_AE="Depart")),"")</f>
        <v/>
      </c>
      <c r="O166" s="28">
        <f t="array" ref="O166">IFERROR(_xlfn._xlws.FILTER(Col_Z,(Col_AD=$A166)*(Col_AE="Depart")),"")</f>
        <v/>
      </c>
      <c r="P166" s="30">
        <f t="array" ref="P166">IFERROR(_xlfn._xlws.FILTER(Col_AB,(Col_AD=$A166)*(Col_AE="Depart")),"")</f>
        <v/>
      </c>
      <c r="Q166" s="29">
        <f t="array" ref="Q166">IFERROR(_xlfn._xlws.FILTER(Col_AC,(Col_AD=$A166)*(Col_AE="Depart")),"")</f>
        <v/>
      </c>
      <c r="R166" s="31">
        <f t="array" ref="R166">IF(LEN(_xlfn.TEXTJOIN(,,IF(ISNUMBER(SEARCH({"Luggage"},INDEX(Col_M&amp;Col_R,MATCH(1,(Col_W=$C166)*(Col_AD=$A166),0)))),"*","")))&gt;0,"Luggage","")</f>
        <v/>
      </c>
    </row>
    <row r="167">
      <c r="A167" s="48" t="n"/>
      <c r="C167" s="49">
        <f t="array" ref="C167">IFERROR(INDEX(Col_W,MATCH(A167,Col_AD,0)),"")</f>
        <v/>
      </c>
      <c r="D167" s="21">
        <f t="array" ref="D167">IF(LEN(IF(ISNUMBER(SEARCH("hear*",INDEX(Col_M&amp;Col_R,MATCH(1,(Col_W=$C167)*(Col_AD=$A167),0)))),"*",""))&gt;0,"Y","")</f>
        <v/>
      </c>
      <c r="E167" s="22">
        <f t="array" ref="E167">IF(LEN(_xlfn.TEXTJOIN(,,IF(ISNUMBER(SEARCH({"VIP","Visual impairment"},INDEX(Col_M&amp;Col_R,MATCH(1,(Col_W=$C167)*(Col_AD=$A167),0)))),"*","")))&gt;0,"Y","")</f>
        <v/>
      </c>
      <c r="F167" s="24">
        <f t="array" ref="F167">IF(LEN(_xlfn.TEXTJOIN(,,IF(ISNUMBER(SEARCH({"Wheelchair user","Scooter"},INDEX(Col_M&amp;Col_R,MATCH(1,(Col_W=$C167)*(Col_AD=$A167),0)))),"*","")))&gt;0,"Y","")</f>
        <v/>
      </c>
      <c r="G167" s="23">
        <f t="array" ref="G167">IF(LEN(_xlfn.TEXTJOIN(,,IF(ISNUMBER(SEARCH({"Use of station buggy (if available)","Use of station wheelchair (if available)"},INDEX(Col_M&amp;Col_R,MATCH(1,(Col_W=$C167)*(Col_AD=$A167),0)))),"*","")))&gt;0,"Y","")</f>
        <v/>
      </c>
      <c r="H167" s="25">
        <f t="array" ref="H167">IF(LEN(_xlfn.TEXTJOIN(,,_xlfn.UNIQUE(IF(ISNUMBER(SEARCH({"Other mobility impairment","Learning difficulties","Other mobility aid user","Elderly","Uses walking stick"},INDEX(Col_M&amp;Col_R,MATCH(1,(Col_W=$C167)*(Col_AD=$A167),0)))),"*",""))))&gt;0,"Y","")</f>
        <v/>
      </c>
      <c r="I167" s="26">
        <f t="array" ref="I167">IF(LEN((_xlfn.TEXTJOIN(,,IF(ISNUMBER(SEARCH({"Wheelchair user","Scooter","Use of ramp"},INDEX(Col_M&amp;Col_R,MATCH(1,(Col_W=$C167)*(Col_AD=$A167),0)))),"*",""))))&gt;0,"Y","")</f>
        <v/>
      </c>
      <c r="J167" s="27">
        <f t="array" ref="J167">IFERROR(_xlfn._xlws.FILTER(Col_X,(Col_AD=$A167)*(Col_AE="Arrive")),"")</f>
        <v/>
      </c>
      <c r="K167" s="28">
        <f t="array" ref="K167">IFERROR(_xlfn._xlws.FILTER(Col_Z,(Col_AD=$A167)*(Col_AE="Arrive")),"")</f>
        <v/>
      </c>
      <c r="L167" s="54">
        <f t="array" ref="L167">IFERROR(_xlfn._xlws.FILTER(Col_AA,(Col_AD=$A167)*(Col_AE="Arrive")),"")</f>
        <v/>
      </c>
      <c r="M167" s="29">
        <f t="array" ref="M167">IFERROR(_xlfn._xlws.FILTER(Col_AC,(Col_AD=$A167)*(Col_AE="Arrive")),"")</f>
        <v/>
      </c>
      <c r="N167" s="27">
        <f t="array" ref="N167">IFERROR(_xlfn._xlws.FILTER(Col_Y,(Col_AD=$A167)*(Col_AE="Depart")),"")</f>
        <v/>
      </c>
      <c r="O167" s="28">
        <f t="array" ref="O167">IFERROR(_xlfn._xlws.FILTER(Col_Z,(Col_AD=$A167)*(Col_AE="Depart")),"")</f>
        <v/>
      </c>
      <c r="P167" s="30">
        <f t="array" ref="P167">IFERROR(_xlfn._xlws.FILTER(Col_AB,(Col_AD=$A167)*(Col_AE="Depart")),"")</f>
        <v/>
      </c>
      <c r="Q167" s="29">
        <f t="array" ref="Q167">IFERROR(_xlfn._xlws.FILTER(Col_AC,(Col_AD=$A167)*(Col_AE="Depart")),"")</f>
        <v/>
      </c>
      <c r="R167" s="31">
        <f t="array" ref="R167">IF(LEN(_xlfn.TEXTJOIN(,,IF(ISNUMBER(SEARCH({"Luggage"},INDEX(Col_M&amp;Col_R,MATCH(1,(Col_W=$C167)*(Col_AD=$A167),0)))),"*","")))&gt;0,"Luggage","")</f>
        <v/>
      </c>
    </row>
    <row r="168">
      <c r="A168" s="48" t="n"/>
      <c r="C168" s="49">
        <f t="array" ref="C168">IFERROR(INDEX(Col_W,MATCH(A168,Col_AD,0)),"")</f>
        <v/>
      </c>
      <c r="D168" s="21">
        <f t="array" ref="D168">IF(LEN(IF(ISNUMBER(SEARCH("hear*",INDEX(Col_M&amp;Col_R,MATCH(1,(Col_W=$C168)*(Col_AD=$A168),0)))),"*",""))&gt;0,"Y","")</f>
        <v/>
      </c>
      <c r="E168" s="22">
        <f t="array" ref="E168">IF(LEN(_xlfn.TEXTJOIN(,,IF(ISNUMBER(SEARCH({"VIP","Visual impairment"},INDEX(Col_M&amp;Col_R,MATCH(1,(Col_W=$C168)*(Col_AD=$A168),0)))),"*","")))&gt;0,"Y","")</f>
        <v/>
      </c>
      <c r="F168" s="24">
        <f t="array" ref="F168">IF(LEN(_xlfn.TEXTJOIN(,,IF(ISNUMBER(SEARCH({"Wheelchair user","Scooter"},INDEX(Col_M&amp;Col_R,MATCH(1,(Col_W=$C168)*(Col_AD=$A168),0)))),"*","")))&gt;0,"Y","")</f>
        <v/>
      </c>
      <c r="G168" s="23">
        <f t="array" ref="G168">IF(LEN(_xlfn.TEXTJOIN(,,IF(ISNUMBER(SEARCH({"Use of station buggy (if available)","Use of station wheelchair (if available)"},INDEX(Col_M&amp;Col_R,MATCH(1,(Col_W=$C168)*(Col_AD=$A168),0)))),"*","")))&gt;0,"Y","")</f>
        <v/>
      </c>
      <c r="H168" s="25">
        <f t="array" ref="H168">IF(LEN(_xlfn.TEXTJOIN(,,_xlfn.UNIQUE(IF(ISNUMBER(SEARCH({"Other mobility impairment","Learning difficulties","Other mobility aid user","Elderly","Uses walking stick"},INDEX(Col_M&amp;Col_R,MATCH(1,(Col_W=$C168)*(Col_AD=$A168),0)))),"*",""))))&gt;0,"Y","")</f>
        <v/>
      </c>
      <c r="I168" s="26">
        <f t="array" ref="I168">IF(LEN((_xlfn.TEXTJOIN(,,IF(ISNUMBER(SEARCH({"Wheelchair user","Scooter","Use of ramp"},INDEX(Col_M&amp;Col_R,MATCH(1,(Col_W=$C168)*(Col_AD=$A168),0)))),"*",""))))&gt;0,"Y","")</f>
        <v/>
      </c>
      <c r="J168" s="27">
        <f t="array" ref="J168">IFERROR(_xlfn._xlws.FILTER(Col_X,(Col_AD=$A168)*(Col_AE="Arrive")),"")</f>
        <v/>
      </c>
      <c r="K168" s="28">
        <f t="array" ref="K168">IFERROR(_xlfn._xlws.FILTER(Col_Z,(Col_AD=$A168)*(Col_AE="Arrive")),"")</f>
        <v/>
      </c>
      <c r="L168" s="54">
        <f t="array" ref="L168">IFERROR(_xlfn._xlws.FILTER(Col_AA,(Col_AD=$A168)*(Col_AE="Arrive")),"")</f>
        <v/>
      </c>
      <c r="M168" s="29">
        <f t="array" ref="M168">IFERROR(_xlfn._xlws.FILTER(Col_AC,(Col_AD=$A168)*(Col_AE="Arrive")),"")</f>
        <v/>
      </c>
      <c r="N168" s="27">
        <f t="array" ref="N168">IFERROR(_xlfn._xlws.FILTER(Col_Y,(Col_AD=$A168)*(Col_AE="Depart")),"")</f>
        <v/>
      </c>
      <c r="O168" s="28">
        <f t="array" ref="O168">IFERROR(_xlfn._xlws.FILTER(Col_Z,(Col_AD=$A168)*(Col_AE="Depart")),"")</f>
        <v/>
      </c>
      <c r="P168" s="30">
        <f t="array" ref="P168">IFERROR(_xlfn._xlws.FILTER(Col_AB,(Col_AD=$A168)*(Col_AE="Depart")),"")</f>
        <v/>
      </c>
      <c r="Q168" s="29">
        <f t="array" ref="Q168">IFERROR(_xlfn._xlws.FILTER(Col_AC,(Col_AD=$A168)*(Col_AE="Depart")),"")</f>
        <v/>
      </c>
      <c r="R168" s="31">
        <f t="array" ref="R168">IF(LEN(_xlfn.TEXTJOIN(,,IF(ISNUMBER(SEARCH({"Luggage"},INDEX(Col_M&amp;Col_R,MATCH(1,(Col_W=$C168)*(Col_AD=$A168),0)))),"*","")))&gt;0,"Luggage","")</f>
        <v/>
      </c>
    </row>
    <row r="169">
      <c r="A169" s="48" t="n"/>
      <c r="C169" s="49">
        <f t="array" ref="C169">IFERROR(INDEX(Col_W,MATCH(A169,Col_AD,0)),"")</f>
        <v/>
      </c>
      <c r="D169" s="21">
        <f t="array" ref="D169">IF(LEN(IF(ISNUMBER(SEARCH("hear*",INDEX(Col_M&amp;Col_R,MATCH(1,(Col_W=$C169)*(Col_AD=$A169),0)))),"*",""))&gt;0,"Y","")</f>
        <v/>
      </c>
      <c r="E169" s="22">
        <f t="array" ref="E169">IF(LEN(_xlfn.TEXTJOIN(,,IF(ISNUMBER(SEARCH({"VIP","Visual impairment"},INDEX(Col_M&amp;Col_R,MATCH(1,(Col_W=$C169)*(Col_AD=$A169),0)))),"*","")))&gt;0,"Y","")</f>
        <v/>
      </c>
      <c r="F169" s="24">
        <f t="array" ref="F169">IF(LEN(_xlfn.TEXTJOIN(,,IF(ISNUMBER(SEARCH({"Wheelchair user","Scooter"},INDEX(Col_M&amp;Col_R,MATCH(1,(Col_W=$C169)*(Col_AD=$A169),0)))),"*","")))&gt;0,"Y","")</f>
        <v/>
      </c>
      <c r="G169" s="23">
        <f t="array" ref="G169">IF(LEN(_xlfn.TEXTJOIN(,,IF(ISNUMBER(SEARCH({"Use of station buggy (if available)","Use of station wheelchair (if available)"},INDEX(Col_M&amp;Col_R,MATCH(1,(Col_W=$C169)*(Col_AD=$A169),0)))),"*","")))&gt;0,"Y","")</f>
        <v/>
      </c>
      <c r="H169" s="25">
        <f t="array" ref="H169">IF(LEN(_xlfn.TEXTJOIN(,,_xlfn.UNIQUE(IF(ISNUMBER(SEARCH({"Other mobility impairment","Learning difficulties","Other mobility aid user","Elderly","Uses walking stick"},INDEX(Col_M&amp;Col_R,MATCH(1,(Col_W=$C169)*(Col_AD=$A169),0)))),"*",""))))&gt;0,"Y","")</f>
        <v/>
      </c>
      <c r="I169" s="26">
        <f t="array" ref="I169">IF(LEN((_xlfn.TEXTJOIN(,,IF(ISNUMBER(SEARCH({"Wheelchair user","Scooter","Use of ramp"},INDEX(Col_M&amp;Col_R,MATCH(1,(Col_W=$C169)*(Col_AD=$A169),0)))),"*",""))))&gt;0,"Y","")</f>
        <v/>
      </c>
      <c r="J169" s="27">
        <f t="array" ref="J169">IFERROR(_xlfn._xlws.FILTER(Col_X,(Col_AD=$A169)*(Col_AE="Arrive")),"")</f>
        <v/>
      </c>
      <c r="K169" s="28">
        <f t="array" ref="K169">IFERROR(_xlfn._xlws.FILTER(Col_Z,(Col_AD=$A169)*(Col_AE="Arrive")),"")</f>
        <v/>
      </c>
      <c r="L169" s="54">
        <f t="array" ref="L169">IFERROR(_xlfn._xlws.FILTER(Col_AA,(Col_AD=$A169)*(Col_AE="Arrive")),"")</f>
        <v/>
      </c>
      <c r="M169" s="29">
        <f t="array" ref="M169">IFERROR(_xlfn._xlws.FILTER(Col_AC,(Col_AD=$A169)*(Col_AE="Arrive")),"")</f>
        <v/>
      </c>
      <c r="N169" s="27">
        <f t="array" ref="N169">IFERROR(_xlfn._xlws.FILTER(Col_Y,(Col_AD=$A169)*(Col_AE="Depart")),"")</f>
        <v/>
      </c>
      <c r="O169" s="28">
        <f t="array" ref="O169">IFERROR(_xlfn._xlws.FILTER(Col_Z,(Col_AD=$A169)*(Col_AE="Depart")),"")</f>
        <v/>
      </c>
      <c r="P169" s="30">
        <f t="array" ref="P169">IFERROR(_xlfn._xlws.FILTER(Col_AB,(Col_AD=$A169)*(Col_AE="Depart")),"")</f>
        <v/>
      </c>
      <c r="Q169" s="29">
        <f t="array" ref="Q169">IFERROR(_xlfn._xlws.FILTER(Col_AC,(Col_AD=$A169)*(Col_AE="Depart")),"")</f>
        <v/>
      </c>
      <c r="R169" s="31">
        <f t="array" ref="R169">IF(LEN(_xlfn.TEXTJOIN(,,IF(ISNUMBER(SEARCH({"Luggage"},INDEX(Col_M&amp;Col_R,MATCH(1,(Col_W=$C169)*(Col_AD=$A169),0)))),"*","")))&gt;0,"Luggage","")</f>
        <v/>
      </c>
    </row>
    <row r="170">
      <c r="A170" s="48" t="n"/>
      <c r="C170" s="49">
        <f t="array" ref="C170">IFERROR(INDEX(Col_W,MATCH(A170,Col_AD,0)),"")</f>
        <v/>
      </c>
      <c r="D170" s="21">
        <f t="array" ref="D170">IF(LEN(IF(ISNUMBER(SEARCH("hear*",INDEX(Col_M&amp;Col_R,MATCH(1,(Col_W=$C170)*(Col_AD=$A170),0)))),"*",""))&gt;0,"Y","")</f>
        <v/>
      </c>
      <c r="E170" s="22">
        <f t="array" ref="E170">IF(LEN(_xlfn.TEXTJOIN(,,IF(ISNUMBER(SEARCH({"VIP","Visual impairment"},INDEX(Col_M&amp;Col_R,MATCH(1,(Col_W=$C170)*(Col_AD=$A170),0)))),"*","")))&gt;0,"Y","")</f>
        <v/>
      </c>
      <c r="F170" s="24">
        <f t="array" ref="F170">IF(LEN(_xlfn.TEXTJOIN(,,IF(ISNUMBER(SEARCH({"Wheelchair user","Scooter"},INDEX(Col_M&amp;Col_R,MATCH(1,(Col_W=$C170)*(Col_AD=$A170),0)))),"*","")))&gt;0,"Y","")</f>
        <v/>
      </c>
      <c r="G170" s="23">
        <f t="array" ref="G170">IF(LEN(_xlfn.TEXTJOIN(,,IF(ISNUMBER(SEARCH({"Use of station buggy (if available)","Use of station wheelchair (if available)"},INDEX(Col_M&amp;Col_R,MATCH(1,(Col_W=$C170)*(Col_AD=$A170),0)))),"*","")))&gt;0,"Y","")</f>
        <v/>
      </c>
      <c r="H170" s="25">
        <f t="array" ref="H170">IF(LEN(_xlfn.TEXTJOIN(,,_xlfn.UNIQUE(IF(ISNUMBER(SEARCH({"Other mobility impairment","Learning difficulties","Other mobility aid user","Elderly","Uses walking stick"},INDEX(Col_M&amp;Col_R,MATCH(1,(Col_W=$C170)*(Col_AD=$A170),0)))),"*",""))))&gt;0,"Y","")</f>
        <v/>
      </c>
      <c r="I170" s="26">
        <f t="array" ref="I170">IF(LEN((_xlfn.TEXTJOIN(,,IF(ISNUMBER(SEARCH({"Wheelchair user","Scooter","Use of ramp"},INDEX(Col_M&amp;Col_R,MATCH(1,(Col_W=$C170)*(Col_AD=$A170),0)))),"*",""))))&gt;0,"Y","")</f>
        <v/>
      </c>
      <c r="J170" s="27">
        <f t="array" ref="J170">IFERROR(_xlfn._xlws.FILTER(Col_X,(Col_AD=$A170)*(Col_AE="Arrive")),"")</f>
        <v/>
      </c>
      <c r="K170" s="28">
        <f t="array" ref="K170">IFERROR(_xlfn._xlws.FILTER(Col_Z,(Col_AD=$A170)*(Col_AE="Arrive")),"")</f>
        <v/>
      </c>
      <c r="L170" s="54">
        <f t="array" ref="L170">IFERROR(_xlfn._xlws.FILTER(Col_AA,(Col_AD=$A170)*(Col_AE="Arrive")),"")</f>
        <v/>
      </c>
      <c r="M170" s="29">
        <f t="array" ref="M170">IFERROR(_xlfn._xlws.FILTER(Col_AC,(Col_AD=$A170)*(Col_AE="Arrive")),"")</f>
        <v/>
      </c>
      <c r="N170" s="27">
        <f t="array" ref="N170">IFERROR(_xlfn._xlws.FILTER(Col_Y,(Col_AD=$A170)*(Col_AE="Depart")),"")</f>
        <v/>
      </c>
      <c r="O170" s="28">
        <f t="array" ref="O170">IFERROR(_xlfn._xlws.FILTER(Col_Z,(Col_AD=$A170)*(Col_AE="Depart")),"")</f>
        <v/>
      </c>
      <c r="P170" s="30">
        <f t="array" ref="P170">IFERROR(_xlfn._xlws.FILTER(Col_AB,(Col_AD=$A170)*(Col_AE="Depart")),"")</f>
        <v/>
      </c>
      <c r="Q170" s="29">
        <f t="array" ref="Q170">IFERROR(_xlfn._xlws.FILTER(Col_AC,(Col_AD=$A170)*(Col_AE="Depart")),"")</f>
        <v/>
      </c>
      <c r="R170" s="31">
        <f t="array" ref="R170">IF(LEN(_xlfn.TEXTJOIN(,,IF(ISNUMBER(SEARCH({"Luggage"},INDEX(Col_M&amp;Col_R,MATCH(1,(Col_W=$C170)*(Col_AD=$A170),0)))),"*","")))&gt;0,"Luggage","")</f>
        <v/>
      </c>
    </row>
    <row r="171">
      <c r="A171" s="48" t="n"/>
      <c r="C171" s="49">
        <f t="array" ref="C171">IFERROR(INDEX(Col_W,MATCH(A171,Col_AD,0)),"")</f>
        <v/>
      </c>
      <c r="D171" s="21">
        <f t="array" ref="D171">IF(LEN(IF(ISNUMBER(SEARCH("hear*",INDEX(Col_M&amp;Col_R,MATCH(1,(Col_W=$C171)*(Col_AD=$A171),0)))),"*",""))&gt;0,"Y","")</f>
        <v/>
      </c>
      <c r="E171" s="22">
        <f t="array" ref="E171">IF(LEN(_xlfn.TEXTJOIN(,,IF(ISNUMBER(SEARCH({"VIP","Visual impairment"},INDEX(Col_M&amp;Col_R,MATCH(1,(Col_W=$C171)*(Col_AD=$A171),0)))),"*","")))&gt;0,"Y","")</f>
        <v/>
      </c>
      <c r="F171" s="24">
        <f t="array" ref="F171">IF(LEN(_xlfn.TEXTJOIN(,,IF(ISNUMBER(SEARCH({"Wheelchair user","Scooter"},INDEX(Col_M&amp;Col_R,MATCH(1,(Col_W=$C171)*(Col_AD=$A171),0)))),"*","")))&gt;0,"Y","")</f>
        <v/>
      </c>
      <c r="G171" s="23">
        <f t="array" ref="G171">IF(LEN(_xlfn.TEXTJOIN(,,IF(ISNUMBER(SEARCH({"Use of station buggy (if available)","Use of station wheelchair (if available)"},INDEX(Col_M&amp;Col_R,MATCH(1,(Col_W=$C171)*(Col_AD=$A171),0)))),"*","")))&gt;0,"Y","")</f>
        <v/>
      </c>
      <c r="H171" s="25">
        <f t="array" ref="H171">IF(LEN(_xlfn.TEXTJOIN(,,_xlfn.UNIQUE(IF(ISNUMBER(SEARCH({"Other mobility impairment","Learning difficulties","Other mobility aid user","Elderly","Uses walking stick"},INDEX(Col_M&amp;Col_R,MATCH(1,(Col_W=$C171)*(Col_AD=$A171),0)))),"*",""))))&gt;0,"Y","")</f>
        <v/>
      </c>
      <c r="I171" s="26">
        <f t="array" ref="I171">IF(LEN((_xlfn.TEXTJOIN(,,IF(ISNUMBER(SEARCH({"Wheelchair user","Scooter","Use of ramp"},INDEX(Col_M&amp;Col_R,MATCH(1,(Col_W=$C171)*(Col_AD=$A171),0)))),"*",""))))&gt;0,"Y","")</f>
        <v/>
      </c>
      <c r="J171" s="27">
        <f t="array" ref="J171">IFERROR(_xlfn._xlws.FILTER(Col_X,(Col_AD=$A171)*(Col_AE="Arrive")),"")</f>
        <v/>
      </c>
      <c r="K171" s="28">
        <f t="array" ref="K171">IFERROR(_xlfn._xlws.FILTER(Col_Z,(Col_AD=$A171)*(Col_AE="Arrive")),"")</f>
        <v/>
      </c>
      <c r="L171" s="54">
        <f t="array" ref="L171">IFERROR(_xlfn._xlws.FILTER(Col_AA,(Col_AD=$A171)*(Col_AE="Arrive")),"")</f>
        <v/>
      </c>
      <c r="M171" s="29">
        <f t="array" ref="M171">IFERROR(_xlfn._xlws.FILTER(Col_AC,(Col_AD=$A171)*(Col_AE="Arrive")),"")</f>
        <v/>
      </c>
      <c r="N171" s="27">
        <f t="array" ref="N171">IFERROR(_xlfn._xlws.FILTER(Col_Y,(Col_AD=$A171)*(Col_AE="Depart")),"")</f>
        <v/>
      </c>
      <c r="O171" s="28">
        <f t="array" ref="O171">IFERROR(_xlfn._xlws.FILTER(Col_Z,(Col_AD=$A171)*(Col_AE="Depart")),"")</f>
        <v/>
      </c>
      <c r="P171" s="30">
        <f t="array" ref="P171">IFERROR(_xlfn._xlws.FILTER(Col_AB,(Col_AD=$A171)*(Col_AE="Depart")),"")</f>
        <v/>
      </c>
      <c r="Q171" s="29">
        <f t="array" ref="Q171">IFERROR(_xlfn._xlws.FILTER(Col_AC,(Col_AD=$A171)*(Col_AE="Depart")),"")</f>
        <v/>
      </c>
      <c r="R171" s="31">
        <f t="array" ref="R171">IF(LEN(_xlfn.TEXTJOIN(,,IF(ISNUMBER(SEARCH({"Luggage"},INDEX(Col_M&amp;Col_R,MATCH(1,(Col_W=$C171)*(Col_AD=$A171),0)))),"*","")))&gt;0,"Luggage","")</f>
        <v/>
      </c>
    </row>
    <row r="172">
      <c r="A172" s="48" t="n"/>
      <c r="C172" s="49">
        <f t="array" ref="C172">IFERROR(INDEX(Col_W,MATCH(A172,Col_AD,0)),"")</f>
        <v/>
      </c>
      <c r="D172" s="21">
        <f t="array" ref="D172">IF(LEN(IF(ISNUMBER(SEARCH("hear*",INDEX(Col_M&amp;Col_R,MATCH(1,(Col_W=$C172)*(Col_AD=$A172),0)))),"*",""))&gt;0,"Y","")</f>
        <v/>
      </c>
      <c r="E172" s="22">
        <f t="array" ref="E172">IF(LEN(_xlfn.TEXTJOIN(,,IF(ISNUMBER(SEARCH({"VIP","Visual impairment"},INDEX(Col_M&amp;Col_R,MATCH(1,(Col_W=$C172)*(Col_AD=$A172),0)))),"*","")))&gt;0,"Y","")</f>
        <v/>
      </c>
      <c r="F172" s="24">
        <f t="array" ref="F172">IF(LEN(_xlfn.TEXTJOIN(,,IF(ISNUMBER(SEARCH({"Wheelchair user","Scooter"},INDEX(Col_M&amp;Col_R,MATCH(1,(Col_W=$C172)*(Col_AD=$A172),0)))),"*","")))&gt;0,"Y","")</f>
        <v/>
      </c>
      <c r="G172" s="23">
        <f t="array" ref="G172">IF(LEN(_xlfn.TEXTJOIN(,,IF(ISNUMBER(SEARCH({"Use of station buggy (if available)","Use of station wheelchair (if available)"},INDEX(Col_M&amp;Col_R,MATCH(1,(Col_W=$C172)*(Col_AD=$A172),0)))),"*","")))&gt;0,"Y","")</f>
        <v/>
      </c>
      <c r="H172" s="25">
        <f t="array" ref="H172">IF(LEN(_xlfn.TEXTJOIN(,,_xlfn.UNIQUE(IF(ISNUMBER(SEARCH({"Other mobility impairment","Learning difficulties","Other mobility aid user","Elderly","Uses walking stick"},INDEX(Col_M&amp;Col_R,MATCH(1,(Col_W=$C172)*(Col_AD=$A172),0)))),"*",""))))&gt;0,"Y","")</f>
        <v/>
      </c>
      <c r="I172" s="26">
        <f t="array" ref="I172">IF(LEN((_xlfn.TEXTJOIN(,,IF(ISNUMBER(SEARCH({"Wheelchair user","Scooter","Use of ramp"},INDEX(Col_M&amp;Col_R,MATCH(1,(Col_W=$C172)*(Col_AD=$A172),0)))),"*",""))))&gt;0,"Y","")</f>
        <v/>
      </c>
      <c r="J172" s="27">
        <f t="array" ref="J172">IFERROR(_xlfn._xlws.FILTER(Col_X,(Col_AD=$A172)*(Col_AE="Arrive")),"")</f>
        <v/>
      </c>
      <c r="K172" s="28">
        <f t="array" ref="K172">IFERROR(_xlfn._xlws.FILTER(Col_Z,(Col_AD=$A172)*(Col_AE="Arrive")),"")</f>
        <v/>
      </c>
      <c r="L172" s="54">
        <f t="array" ref="L172">IFERROR(_xlfn._xlws.FILTER(Col_AA,(Col_AD=$A172)*(Col_AE="Arrive")),"")</f>
        <v/>
      </c>
      <c r="M172" s="29">
        <f t="array" ref="M172">IFERROR(_xlfn._xlws.FILTER(Col_AC,(Col_AD=$A172)*(Col_AE="Arrive")),"")</f>
        <v/>
      </c>
      <c r="N172" s="27">
        <f t="array" ref="N172">IFERROR(_xlfn._xlws.FILTER(Col_Y,(Col_AD=$A172)*(Col_AE="Depart")),"")</f>
        <v/>
      </c>
      <c r="O172" s="28">
        <f t="array" ref="O172">IFERROR(_xlfn._xlws.FILTER(Col_Z,(Col_AD=$A172)*(Col_AE="Depart")),"")</f>
        <v/>
      </c>
      <c r="P172" s="30">
        <f t="array" ref="P172">IFERROR(_xlfn._xlws.FILTER(Col_AB,(Col_AD=$A172)*(Col_AE="Depart")),"")</f>
        <v/>
      </c>
      <c r="Q172" s="29">
        <f t="array" ref="Q172">IFERROR(_xlfn._xlws.FILTER(Col_AC,(Col_AD=$A172)*(Col_AE="Depart")),"")</f>
        <v/>
      </c>
      <c r="R172" s="31">
        <f t="array" ref="R172">IF(LEN(_xlfn.TEXTJOIN(,,IF(ISNUMBER(SEARCH({"Luggage"},INDEX(Col_M&amp;Col_R,MATCH(1,(Col_W=$C172)*(Col_AD=$A172),0)))),"*","")))&gt;0,"Luggage","")</f>
        <v/>
      </c>
    </row>
    <row r="173">
      <c r="A173" s="48" t="n"/>
      <c r="C173" s="49">
        <f t="array" ref="C173">IFERROR(INDEX(Col_W,MATCH(A173,Col_AD,0)),"")</f>
        <v/>
      </c>
      <c r="D173" s="21">
        <f t="array" ref="D173">IF(LEN(IF(ISNUMBER(SEARCH("hear*",INDEX(Col_M&amp;Col_R,MATCH(1,(Col_W=$C173)*(Col_AD=$A173),0)))),"*",""))&gt;0,"Y","")</f>
        <v/>
      </c>
      <c r="E173" s="22">
        <f t="array" ref="E173">IF(LEN(_xlfn.TEXTJOIN(,,IF(ISNUMBER(SEARCH({"VIP","Visual impairment"},INDEX(Col_M&amp;Col_R,MATCH(1,(Col_W=$C173)*(Col_AD=$A173),0)))),"*","")))&gt;0,"Y","")</f>
        <v/>
      </c>
      <c r="F173" s="24">
        <f t="array" ref="F173">IF(LEN(_xlfn.TEXTJOIN(,,IF(ISNUMBER(SEARCH({"Wheelchair user","Scooter"},INDEX(Col_M&amp;Col_R,MATCH(1,(Col_W=$C173)*(Col_AD=$A173),0)))),"*","")))&gt;0,"Y","")</f>
        <v/>
      </c>
      <c r="G173" s="23">
        <f t="array" ref="G173">IF(LEN(_xlfn.TEXTJOIN(,,IF(ISNUMBER(SEARCH({"Use of station buggy (if available)","Use of station wheelchair (if available)"},INDEX(Col_M&amp;Col_R,MATCH(1,(Col_W=$C173)*(Col_AD=$A173),0)))),"*","")))&gt;0,"Y","")</f>
        <v/>
      </c>
      <c r="H173" s="25">
        <f t="array" ref="H173">IF(LEN(_xlfn.TEXTJOIN(,,_xlfn.UNIQUE(IF(ISNUMBER(SEARCH({"Other mobility impairment","Learning difficulties","Other mobility aid user","Elderly","Uses walking stick"},INDEX(Col_M&amp;Col_R,MATCH(1,(Col_W=$C173)*(Col_AD=$A173),0)))),"*",""))))&gt;0,"Y","")</f>
        <v/>
      </c>
      <c r="I173" s="26">
        <f t="array" ref="I173">IF(LEN((_xlfn.TEXTJOIN(,,IF(ISNUMBER(SEARCH({"Wheelchair user","Scooter","Use of ramp"},INDEX(Col_M&amp;Col_R,MATCH(1,(Col_W=$C173)*(Col_AD=$A173),0)))),"*",""))))&gt;0,"Y","")</f>
        <v/>
      </c>
      <c r="J173" s="27">
        <f t="array" ref="J173">IFERROR(_xlfn._xlws.FILTER(Col_X,(Col_AD=$A173)*(Col_AE="Arrive")),"")</f>
        <v/>
      </c>
      <c r="K173" s="28">
        <f t="array" ref="K173">IFERROR(_xlfn._xlws.FILTER(Col_Z,(Col_AD=$A173)*(Col_AE="Arrive")),"")</f>
        <v/>
      </c>
      <c r="L173" s="54">
        <f t="array" ref="L173">IFERROR(_xlfn._xlws.FILTER(Col_AA,(Col_AD=$A173)*(Col_AE="Arrive")),"")</f>
        <v/>
      </c>
      <c r="M173" s="29">
        <f t="array" ref="M173">IFERROR(_xlfn._xlws.FILTER(Col_AC,(Col_AD=$A173)*(Col_AE="Arrive")),"")</f>
        <v/>
      </c>
      <c r="N173" s="27">
        <f t="array" ref="N173">IFERROR(_xlfn._xlws.FILTER(Col_Y,(Col_AD=$A173)*(Col_AE="Depart")),"")</f>
        <v/>
      </c>
      <c r="O173" s="28">
        <f t="array" ref="O173">IFERROR(_xlfn._xlws.FILTER(Col_Z,(Col_AD=$A173)*(Col_AE="Depart")),"")</f>
        <v/>
      </c>
      <c r="P173" s="30">
        <f t="array" ref="P173">IFERROR(_xlfn._xlws.FILTER(Col_AB,(Col_AD=$A173)*(Col_AE="Depart")),"")</f>
        <v/>
      </c>
      <c r="Q173" s="29">
        <f t="array" ref="Q173">IFERROR(_xlfn._xlws.FILTER(Col_AC,(Col_AD=$A173)*(Col_AE="Depart")),"")</f>
        <v/>
      </c>
      <c r="R173" s="31">
        <f t="array" ref="R173">IF(LEN(_xlfn.TEXTJOIN(,,IF(ISNUMBER(SEARCH({"Luggage"},INDEX(Col_M&amp;Col_R,MATCH(1,(Col_W=$C173)*(Col_AD=$A173),0)))),"*","")))&gt;0,"Luggage","")</f>
        <v/>
      </c>
    </row>
    <row r="174">
      <c r="A174" s="48" t="n"/>
      <c r="C174" s="49">
        <f t="array" ref="C174">IFERROR(INDEX(Col_W,MATCH(A174,Col_AD,0)),"")</f>
        <v/>
      </c>
      <c r="D174" s="21">
        <f t="array" ref="D174">IF(LEN(IF(ISNUMBER(SEARCH("hear*",INDEX(Col_M&amp;Col_R,MATCH(1,(Col_W=$C174)*(Col_AD=$A174),0)))),"*",""))&gt;0,"Y","")</f>
        <v/>
      </c>
      <c r="E174" s="22">
        <f t="array" ref="E174">IF(LEN(_xlfn.TEXTJOIN(,,IF(ISNUMBER(SEARCH({"VIP","Visual impairment"},INDEX(Col_M&amp;Col_R,MATCH(1,(Col_W=$C174)*(Col_AD=$A174),0)))),"*","")))&gt;0,"Y","")</f>
        <v/>
      </c>
      <c r="F174" s="24">
        <f t="array" ref="F174">IF(LEN(_xlfn.TEXTJOIN(,,IF(ISNUMBER(SEARCH({"Wheelchair user","Scooter"},INDEX(Col_M&amp;Col_R,MATCH(1,(Col_W=$C174)*(Col_AD=$A174),0)))),"*","")))&gt;0,"Y","")</f>
        <v/>
      </c>
      <c r="G174" s="23">
        <f t="array" ref="G174">IF(LEN(_xlfn.TEXTJOIN(,,IF(ISNUMBER(SEARCH({"Use of station buggy (if available)","Use of station wheelchair (if available)"},INDEX(Col_M&amp;Col_R,MATCH(1,(Col_W=$C174)*(Col_AD=$A174),0)))),"*","")))&gt;0,"Y","")</f>
        <v/>
      </c>
      <c r="H174" s="25">
        <f t="array" ref="H174">IF(LEN(_xlfn.TEXTJOIN(,,_xlfn.UNIQUE(IF(ISNUMBER(SEARCH({"Other mobility impairment","Learning difficulties","Other mobility aid user","Elderly","Uses walking stick"},INDEX(Col_M&amp;Col_R,MATCH(1,(Col_W=$C174)*(Col_AD=$A174),0)))),"*",""))))&gt;0,"Y","")</f>
        <v/>
      </c>
      <c r="I174" s="26">
        <f t="array" ref="I174">IF(LEN((_xlfn.TEXTJOIN(,,IF(ISNUMBER(SEARCH({"Wheelchair user","Scooter","Use of ramp"},INDEX(Col_M&amp;Col_R,MATCH(1,(Col_W=$C174)*(Col_AD=$A174),0)))),"*",""))))&gt;0,"Y","")</f>
        <v/>
      </c>
      <c r="J174" s="27">
        <f t="array" ref="J174">IFERROR(_xlfn._xlws.FILTER(Col_X,(Col_AD=$A174)*(Col_AE="Arrive")),"")</f>
        <v/>
      </c>
      <c r="K174" s="28">
        <f t="array" ref="K174">IFERROR(_xlfn._xlws.FILTER(Col_Z,(Col_AD=$A174)*(Col_AE="Arrive")),"")</f>
        <v/>
      </c>
      <c r="L174" s="54">
        <f t="array" ref="L174">IFERROR(_xlfn._xlws.FILTER(Col_AA,(Col_AD=$A174)*(Col_AE="Arrive")),"")</f>
        <v/>
      </c>
      <c r="M174" s="29">
        <f t="array" ref="M174">IFERROR(_xlfn._xlws.FILTER(Col_AC,(Col_AD=$A174)*(Col_AE="Arrive")),"")</f>
        <v/>
      </c>
      <c r="N174" s="27">
        <f t="array" ref="N174">IFERROR(_xlfn._xlws.FILTER(Col_Y,(Col_AD=$A174)*(Col_AE="Depart")),"")</f>
        <v/>
      </c>
      <c r="O174" s="28">
        <f t="array" ref="O174">IFERROR(_xlfn._xlws.FILTER(Col_Z,(Col_AD=$A174)*(Col_AE="Depart")),"")</f>
        <v/>
      </c>
      <c r="P174" s="30">
        <f t="array" ref="P174">IFERROR(_xlfn._xlws.FILTER(Col_AB,(Col_AD=$A174)*(Col_AE="Depart")),"")</f>
        <v/>
      </c>
      <c r="Q174" s="29">
        <f t="array" ref="Q174">IFERROR(_xlfn._xlws.FILTER(Col_AC,(Col_AD=$A174)*(Col_AE="Depart")),"")</f>
        <v/>
      </c>
      <c r="R174" s="31">
        <f t="array" ref="R174">IF(LEN(_xlfn.TEXTJOIN(,,IF(ISNUMBER(SEARCH({"Luggage"},INDEX(Col_M&amp;Col_R,MATCH(1,(Col_W=$C174)*(Col_AD=$A174),0)))),"*","")))&gt;0,"Luggage","")</f>
        <v/>
      </c>
    </row>
    <row r="175">
      <c r="A175" s="48" t="n"/>
      <c r="C175" s="49">
        <f t="array" ref="C175">IFERROR(INDEX(Col_W,MATCH(A175,Col_AD,0)),"")</f>
        <v/>
      </c>
      <c r="D175" s="21">
        <f t="array" ref="D175">IF(LEN(IF(ISNUMBER(SEARCH("hear*",INDEX(Col_M&amp;Col_R,MATCH(1,(Col_W=$C175)*(Col_AD=$A175),0)))),"*",""))&gt;0,"Y","")</f>
        <v/>
      </c>
      <c r="E175" s="22">
        <f t="array" ref="E175">IF(LEN(_xlfn.TEXTJOIN(,,IF(ISNUMBER(SEARCH({"VIP","Visual impairment"},INDEX(Col_M&amp;Col_R,MATCH(1,(Col_W=$C175)*(Col_AD=$A175),0)))),"*","")))&gt;0,"Y","")</f>
        <v/>
      </c>
      <c r="F175" s="24">
        <f t="array" ref="F175">IF(LEN(_xlfn.TEXTJOIN(,,IF(ISNUMBER(SEARCH({"Wheelchair user","Scooter"},INDEX(Col_M&amp;Col_R,MATCH(1,(Col_W=$C175)*(Col_AD=$A175),0)))),"*","")))&gt;0,"Y","")</f>
        <v/>
      </c>
      <c r="G175" s="23">
        <f t="array" ref="G175">IF(LEN(_xlfn.TEXTJOIN(,,IF(ISNUMBER(SEARCH({"Use of station buggy (if available)","Use of station wheelchair (if available)"},INDEX(Col_M&amp;Col_R,MATCH(1,(Col_W=$C175)*(Col_AD=$A175),0)))),"*","")))&gt;0,"Y","")</f>
        <v/>
      </c>
      <c r="H175" s="25">
        <f t="array" ref="H175">IF(LEN(_xlfn.TEXTJOIN(,,_xlfn.UNIQUE(IF(ISNUMBER(SEARCH({"Other mobility impairment","Learning difficulties","Other mobility aid user","Elderly","Uses walking stick"},INDEX(Col_M&amp;Col_R,MATCH(1,(Col_W=$C175)*(Col_AD=$A175),0)))),"*",""))))&gt;0,"Y","")</f>
        <v/>
      </c>
      <c r="I175" s="26">
        <f t="array" ref="I175">IF(LEN((_xlfn.TEXTJOIN(,,IF(ISNUMBER(SEARCH({"Wheelchair user","Scooter","Use of ramp"},INDEX(Col_M&amp;Col_R,MATCH(1,(Col_W=$C175)*(Col_AD=$A175),0)))),"*",""))))&gt;0,"Y","")</f>
        <v/>
      </c>
      <c r="J175" s="27">
        <f t="array" ref="J175">IFERROR(_xlfn._xlws.FILTER(Col_X,(Col_AD=$A175)*(Col_AE="Arrive")),"")</f>
        <v/>
      </c>
      <c r="K175" s="28">
        <f t="array" ref="K175">IFERROR(_xlfn._xlws.FILTER(Col_Z,(Col_AD=$A175)*(Col_AE="Arrive")),"")</f>
        <v/>
      </c>
      <c r="L175" s="54">
        <f t="array" ref="L175">IFERROR(_xlfn._xlws.FILTER(Col_AA,(Col_AD=$A175)*(Col_AE="Arrive")),"")</f>
        <v/>
      </c>
      <c r="M175" s="29">
        <f t="array" ref="M175">IFERROR(_xlfn._xlws.FILTER(Col_AC,(Col_AD=$A175)*(Col_AE="Arrive")),"")</f>
        <v/>
      </c>
      <c r="N175" s="27">
        <f t="array" ref="N175">IFERROR(_xlfn._xlws.FILTER(Col_Y,(Col_AD=$A175)*(Col_AE="Depart")),"")</f>
        <v/>
      </c>
      <c r="O175" s="28">
        <f t="array" ref="O175">IFERROR(_xlfn._xlws.FILTER(Col_Z,(Col_AD=$A175)*(Col_AE="Depart")),"")</f>
        <v/>
      </c>
      <c r="P175" s="30">
        <f t="array" ref="P175">IFERROR(_xlfn._xlws.FILTER(Col_AB,(Col_AD=$A175)*(Col_AE="Depart")),"")</f>
        <v/>
      </c>
      <c r="Q175" s="29">
        <f t="array" ref="Q175">IFERROR(_xlfn._xlws.FILTER(Col_AC,(Col_AD=$A175)*(Col_AE="Depart")),"")</f>
        <v/>
      </c>
      <c r="R175" s="31">
        <f t="array" ref="R175">IF(LEN(_xlfn.TEXTJOIN(,,IF(ISNUMBER(SEARCH({"Luggage"},INDEX(Col_M&amp;Col_R,MATCH(1,(Col_W=$C175)*(Col_AD=$A175),0)))),"*","")))&gt;0,"Luggage","")</f>
        <v/>
      </c>
    </row>
    <row r="176">
      <c r="A176" s="48" t="n"/>
      <c r="C176" s="49">
        <f t="array" ref="C176">IFERROR(INDEX(Col_W,MATCH(A176,Col_AD,0)),"")</f>
        <v/>
      </c>
      <c r="D176" s="21">
        <f t="array" ref="D176">IF(LEN(IF(ISNUMBER(SEARCH("hear*",INDEX(Col_M&amp;Col_R,MATCH(1,(Col_W=$C176)*(Col_AD=$A176),0)))),"*",""))&gt;0,"Y","")</f>
        <v/>
      </c>
      <c r="E176" s="22">
        <f t="array" ref="E176">IF(LEN(_xlfn.TEXTJOIN(,,IF(ISNUMBER(SEARCH({"VIP","Visual impairment"},INDEX(Col_M&amp;Col_R,MATCH(1,(Col_W=$C176)*(Col_AD=$A176),0)))),"*","")))&gt;0,"Y","")</f>
        <v/>
      </c>
      <c r="F176" s="24">
        <f t="array" ref="F176">IF(LEN(_xlfn.TEXTJOIN(,,IF(ISNUMBER(SEARCH({"Wheelchair user","Scooter"},INDEX(Col_M&amp;Col_R,MATCH(1,(Col_W=$C176)*(Col_AD=$A176),0)))),"*","")))&gt;0,"Y","")</f>
        <v/>
      </c>
      <c r="G176" s="23">
        <f t="array" ref="G176">IF(LEN(_xlfn.TEXTJOIN(,,IF(ISNUMBER(SEARCH({"Use of station buggy (if available)","Use of station wheelchair (if available)"},INDEX(Col_M&amp;Col_R,MATCH(1,(Col_W=$C176)*(Col_AD=$A176),0)))),"*","")))&gt;0,"Y","")</f>
        <v/>
      </c>
      <c r="H176" s="25">
        <f t="array" ref="H176">IF(LEN(_xlfn.TEXTJOIN(,,_xlfn.UNIQUE(IF(ISNUMBER(SEARCH({"Other mobility impairment","Learning difficulties","Other mobility aid user","Elderly","Uses walking stick"},INDEX(Col_M&amp;Col_R,MATCH(1,(Col_W=$C176)*(Col_AD=$A176),0)))),"*",""))))&gt;0,"Y","")</f>
        <v/>
      </c>
      <c r="I176" s="26">
        <f t="array" ref="I176">IF(LEN((_xlfn.TEXTJOIN(,,IF(ISNUMBER(SEARCH({"Wheelchair user","Scooter","Use of ramp"},INDEX(Col_M&amp;Col_R,MATCH(1,(Col_W=$C176)*(Col_AD=$A176),0)))),"*",""))))&gt;0,"Y","")</f>
        <v/>
      </c>
      <c r="J176" s="27">
        <f t="array" ref="J176">IFERROR(_xlfn._xlws.FILTER(Col_X,(Col_AD=$A176)*(Col_AE="Arrive")),"")</f>
        <v/>
      </c>
      <c r="K176" s="28">
        <f t="array" ref="K176">IFERROR(_xlfn._xlws.FILTER(Col_Z,(Col_AD=$A176)*(Col_AE="Arrive")),"")</f>
        <v/>
      </c>
      <c r="L176" s="54">
        <f t="array" ref="L176">IFERROR(_xlfn._xlws.FILTER(Col_AA,(Col_AD=$A176)*(Col_AE="Arrive")),"")</f>
        <v/>
      </c>
      <c r="M176" s="29">
        <f t="array" ref="M176">IFERROR(_xlfn._xlws.FILTER(Col_AC,(Col_AD=$A176)*(Col_AE="Arrive")),"")</f>
        <v/>
      </c>
      <c r="N176" s="27">
        <f t="array" ref="N176">IFERROR(_xlfn._xlws.FILTER(Col_Y,(Col_AD=$A176)*(Col_AE="Depart")),"")</f>
        <v/>
      </c>
      <c r="O176" s="28">
        <f t="array" ref="O176">IFERROR(_xlfn._xlws.FILTER(Col_Z,(Col_AD=$A176)*(Col_AE="Depart")),"")</f>
        <v/>
      </c>
      <c r="P176" s="30">
        <f t="array" ref="P176">IFERROR(_xlfn._xlws.FILTER(Col_AB,(Col_AD=$A176)*(Col_AE="Depart")),"")</f>
        <v/>
      </c>
      <c r="Q176" s="29">
        <f t="array" ref="Q176">IFERROR(_xlfn._xlws.FILTER(Col_AC,(Col_AD=$A176)*(Col_AE="Depart")),"")</f>
        <v/>
      </c>
      <c r="R176" s="31">
        <f t="array" ref="R176">IF(LEN(_xlfn.TEXTJOIN(,,IF(ISNUMBER(SEARCH({"Luggage"},INDEX(Col_M&amp;Col_R,MATCH(1,(Col_W=$C176)*(Col_AD=$A176),0)))),"*","")))&gt;0,"Luggage","")</f>
        <v/>
      </c>
    </row>
    <row r="177">
      <c r="A177" s="48" t="n"/>
      <c r="C177" s="49">
        <f t="array" ref="C177">IFERROR(INDEX(Col_W,MATCH(A177,Col_AD,0)),"")</f>
        <v/>
      </c>
      <c r="D177" s="21">
        <f t="array" ref="D177">IF(LEN(IF(ISNUMBER(SEARCH("hear*",INDEX(Col_M&amp;Col_R,MATCH(1,(Col_W=$C177)*(Col_AD=$A177),0)))),"*",""))&gt;0,"Y","")</f>
        <v/>
      </c>
      <c r="E177" s="22">
        <f t="array" ref="E177">IF(LEN(_xlfn.TEXTJOIN(,,IF(ISNUMBER(SEARCH({"VIP","Visual impairment"},INDEX(Col_M&amp;Col_R,MATCH(1,(Col_W=$C177)*(Col_AD=$A177),0)))),"*","")))&gt;0,"Y","")</f>
        <v/>
      </c>
      <c r="F177" s="24">
        <f t="array" ref="F177">IF(LEN(_xlfn.TEXTJOIN(,,IF(ISNUMBER(SEARCH({"Wheelchair user","Scooter"},INDEX(Col_M&amp;Col_R,MATCH(1,(Col_W=$C177)*(Col_AD=$A177),0)))),"*","")))&gt;0,"Y","")</f>
        <v/>
      </c>
      <c r="G177" s="23">
        <f t="array" ref="G177">IF(LEN(_xlfn.TEXTJOIN(,,IF(ISNUMBER(SEARCH({"Use of station buggy (if available)","Use of station wheelchair (if available)"},INDEX(Col_M&amp;Col_R,MATCH(1,(Col_W=$C177)*(Col_AD=$A177),0)))),"*","")))&gt;0,"Y","")</f>
        <v/>
      </c>
      <c r="H177" s="25">
        <f t="array" ref="H177">IF(LEN(_xlfn.TEXTJOIN(,,_xlfn.UNIQUE(IF(ISNUMBER(SEARCH({"Other mobility impairment","Learning difficulties","Other mobility aid user","Elderly","Uses walking stick"},INDEX(Col_M&amp;Col_R,MATCH(1,(Col_W=$C177)*(Col_AD=$A177),0)))),"*",""))))&gt;0,"Y","")</f>
        <v/>
      </c>
      <c r="I177" s="26">
        <f t="array" ref="I177">IF(LEN((_xlfn.TEXTJOIN(,,IF(ISNUMBER(SEARCH({"Wheelchair user","Scooter","Use of ramp"},INDEX(Col_M&amp;Col_R,MATCH(1,(Col_W=$C177)*(Col_AD=$A177),0)))),"*",""))))&gt;0,"Y","")</f>
        <v/>
      </c>
      <c r="J177" s="27">
        <f t="array" ref="J177">IFERROR(_xlfn._xlws.FILTER(Col_X,(Col_AD=$A177)*(Col_AE="Arrive")),"")</f>
        <v/>
      </c>
      <c r="K177" s="28">
        <f t="array" ref="K177">IFERROR(_xlfn._xlws.FILTER(Col_Z,(Col_AD=$A177)*(Col_AE="Arrive")),"")</f>
        <v/>
      </c>
      <c r="L177" s="54">
        <f t="array" ref="L177">IFERROR(_xlfn._xlws.FILTER(Col_AA,(Col_AD=$A177)*(Col_AE="Arrive")),"")</f>
        <v/>
      </c>
      <c r="M177" s="29">
        <f t="array" ref="M177">IFERROR(_xlfn._xlws.FILTER(Col_AC,(Col_AD=$A177)*(Col_AE="Arrive")),"")</f>
        <v/>
      </c>
      <c r="N177" s="27">
        <f t="array" ref="N177">IFERROR(_xlfn._xlws.FILTER(Col_Y,(Col_AD=$A177)*(Col_AE="Depart")),"")</f>
        <v/>
      </c>
      <c r="O177" s="28">
        <f t="array" ref="O177">IFERROR(_xlfn._xlws.FILTER(Col_Z,(Col_AD=$A177)*(Col_AE="Depart")),"")</f>
        <v/>
      </c>
      <c r="P177" s="30">
        <f t="array" ref="P177">IFERROR(_xlfn._xlws.FILTER(Col_AB,(Col_AD=$A177)*(Col_AE="Depart")),"")</f>
        <v/>
      </c>
      <c r="Q177" s="29">
        <f t="array" ref="Q177">IFERROR(_xlfn._xlws.FILTER(Col_AC,(Col_AD=$A177)*(Col_AE="Depart")),"")</f>
        <v/>
      </c>
      <c r="R177" s="31">
        <f t="array" ref="R177">IF(LEN(_xlfn.TEXTJOIN(,,IF(ISNUMBER(SEARCH({"Luggage"},INDEX(Col_M&amp;Col_R,MATCH(1,(Col_W=$C177)*(Col_AD=$A177),0)))),"*","")))&gt;0,"Luggage","")</f>
        <v/>
      </c>
    </row>
    <row r="178">
      <c r="A178" s="48" t="n"/>
      <c r="C178" s="49">
        <f t="array" ref="C178">IFERROR(INDEX(Col_W,MATCH(A178,Col_AD,0)),"")</f>
        <v/>
      </c>
      <c r="D178" s="21">
        <f t="array" ref="D178">IF(LEN(IF(ISNUMBER(SEARCH("hear*",INDEX(Col_M&amp;Col_R,MATCH(1,(Col_W=$C178)*(Col_AD=$A178),0)))),"*",""))&gt;0,"Y","")</f>
        <v/>
      </c>
      <c r="E178" s="22">
        <f t="array" ref="E178">IF(LEN(_xlfn.TEXTJOIN(,,IF(ISNUMBER(SEARCH({"VIP","Visual impairment"},INDEX(Col_M&amp;Col_R,MATCH(1,(Col_W=$C178)*(Col_AD=$A178),0)))),"*","")))&gt;0,"Y","")</f>
        <v/>
      </c>
      <c r="F178" s="24">
        <f t="array" ref="F178">IF(LEN(_xlfn.TEXTJOIN(,,IF(ISNUMBER(SEARCH({"Wheelchair user","Scooter"},INDEX(Col_M&amp;Col_R,MATCH(1,(Col_W=$C178)*(Col_AD=$A178),0)))),"*","")))&gt;0,"Y","")</f>
        <v/>
      </c>
      <c r="G178" s="23">
        <f t="array" ref="G178">IF(LEN(_xlfn.TEXTJOIN(,,IF(ISNUMBER(SEARCH({"Use of station buggy (if available)","Use of station wheelchair (if available)"},INDEX(Col_M&amp;Col_R,MATCH(1,(Col_W=$C178)*(Col_AD=$A178),0)))),"*","")))&gt;0,"Y","")</f>
        <v/>
      </c>
      <c r="H178" s="25">
        <f t="array" ref="H178">IF(LEN(_xlfn.TEXTJOIN(,,_xlfn.UNIQUE(IF(ISNUMBER(SEARCH({"Other mobility impairment","Learning difficulties","Other mobility aid user","Elderly","Uses walking stick"},INDEX(Col_M&amp;Col_R,MATCH(1,(Col_W=$C178)*(Col_AD=$A178),0)))),"*",""))))&gt;0,"Y","")</f>
        <v/>
      </c>
      <c r="I178" s="26">
        <f t="array" ref="I178">IF(LEN((_xlfn.TEXTJOIN(,,IF(ISNUMBER(SEARCH({"Wheelchair user","Scooter","Use of ramp"},INDEX(Col_M&amp;Col_R,MATCH(1,(Col_W=$C178)*(Col_AD=$A178),0)))),"*",""))))&gt;0,"Y","")</f>
        <v/>
      </c>
      <c r="J178" s="27">
        <f t="array" ref="J178">IFERROR(_xlfn._xlws.FILTER(Col_X,(Col_AD=$A178)*(Col_AE="Arrive")),"")</f>
        <v/>
      </c>
      <c r="K178" s="28">
        <f t="array" ref="K178">IFERROR(_xlfn._xlws.FILTER(Col_Z,(Col_AD=$A178)*(Col_AE="Arrive")),"")</f>
        <v/>
      </c>
      <c r="L178" s="54">
        <f t="array" ref="L178">IFERROR(_xlfn._xlws.FILTER(Col_AA,(Col_AD=$A178)*(Col_AE="Arrive")),"")</f>
        <v/>
      </c>
      <c r="M178" s="29">
        <f t="array" ref="M178">IFERROR(_xlfn._xlws.FILTER(Col_AC,(Col_AD=$A178)*(Col_AE="Arrive")),"")</f>
        <v/>
      </c>
      <c r="N178" s="27">
        <f t="array" ref="N178">IFERROR(_xlfn._xlws.FILTER(Col_Y,(Col_AD=$A178)*(Col_AE="Depart")),"")</f>
        <v/>
      </c>
      <c r="O178" s="28">
        <f t="array" ref="O178">IFERROR(_xlfn._xlws.FILTER(Col_Z,(Col_AD=$A178)*(Col_AE="Depart")),"")</f>
        <v/>
      </c>
      <c r="P178" s="30">
        <f t="array" ref="P178">IFERROR(_xlfn._xlws.FILTER(Col_AB,(Col_AD=$A178)*(Col_AE="Depart")),"")</f>
        <v/>
      </c>
      <c r="Q178" s="29">
        <f t="array" ref="Q178">IFERROR(_xlfn._xlws.FILTER(Col_AC,(Col_AD=$A178)*(Col_AE="Depart")),"")</f>
        <v/>
      </c>
      <c r="R178" s="31">
        <f t="array" ref="R178">IF(LEN(_xlfn.TEXTJOIN(,,IF(ISNUMBER(SEARCH({"Luggage"},INDEX(Col_M&amp;Col_R,MATCH(1,(Col_W=$C178)*(Col_AD=$A178),0)))),"*","")))&gt;0,"Luggage","")</f>
        <v/>
      </c>
    </row>
    <row r="179">
      <c r="A179" s="48" t="n"/>
      <c r="C179" s="49">
        <f t="array" ref="C179">IFERROR(INDEX(Col_W,MATCH(A179,Col_AD,0)),"")</f>
        <v/>
      </c>
      <c r="D179" s="21">
        <f t="array" ref="D179">IF(LEN(IF(ISNUMBER(SEARCH("hear*",INDEX(Col_M&amp;Col_R,MATCH(1,(Col_W=$C179)*(Col_AD=$A179),0)))),"*",""))&gt;0,"Y","")</f>
        <v/>
      </c>
      <c r="E179" s="22">
        <f t="array" ref="E179">IF(LEN(_xlfn.TEXTJOIN(,,IF(ISNUMBER(SEARCH({"VIP","Visual impairment"},INDEX(Col_M&amp;Col_R,MATCH(1,(Col_W=$C179)*(Col_AD=$A179),0)))),"*","")))&gt;0,"Y","")</f>
        <v/>
      </c>
      <c r="F179" s="24">
        <f t="array" ref="F179">IF(LEN(_xlfn.TEXTJOIN(,,IF(ISNUMBER(SEARCH({"Wheelchair user","Scooter"},INDEX(Col_M&amp;Col_R,MATCH(1,(Col_W=$C179)*(Col_AD=$A179),0)))),"*","")))&gt;0,"Y","")</f>
        <v/>
      </c>
      <c r="G179" s="23">
        <f t="array" ref="G179">IF(LEN(_xlfn.TEXTJOIN(,,IF(ISNUMBER(SEARCH({"Use of station buggy (if available)","Use of station wheelchair (if available)"},INDEX(Col_M&amp;Col_R,MATCH(1,(Col_W=$C179)*(Col_AD=$A179),0)))),"*","")))&gt;0,"Y","")</f>
        <v/>
      </c>
      <c r="H179" s="25">
        <f t="array" ref="H179">IF(LEN(_xlfn.TEXTJOIN(,,_xlfn.UNIQUE(IF(ISNUMBER(SEARCH({"Other mobility impairment","Learning difficulties","Other mobility aid user","Elderly","Uses walking stick"},INDEX(Col_M&amp;Col_R,MATCH(1,(Col_W=$C179)*(Col_AD=$A179),0)))),"*",""))))&gt;0,"Y","")</f>
        <v/>
      </c>
      <c r="I179" s="26">
        <f t="array" ref="I179">IF(LEN((_xlfn.TEXTJOIN(,,IF(ISNUMBER(SEARCH({"Wheelchair user","Scooter","Use of ramp"},INDEX(Col_M&amp;Col_R,MATCH(1,(Col_W=$C179)*(Col_AD=$A179),0)))),"*",""))))&gt;0,"Y","")</f>
        <v/>
      </c>
      <c r="J179" s="27">
        <f t="array" ref="J179">IFERROR(_xlfn._xlws.FILTER(Col_X,(Col_AD=$A179)*(Col_AE="Arrive")),"")</f>
        <v/>
      </c>
      <c r="K179" s="28">
        <f t="array" ref="K179">IFERROR(_xlfn._xlws.FILTER(Col_Z,(Col_AD=$A179)*(Col_AE="Arrive")),"")</f>
        <v/>
      </c>
      <c r="L179" s="54">
        <f t="array" ref="L179">IFERROR(_xlfn._xlws.FILTER(Col_AA,(Col_AD=$A179)*(Col_AE="Arrive")),"")</f>
        <v/>
      </c>
      <c r="M179" s="29">
        <f t="array" ref="M179">IFERROR(_xlfn._xlws.FILTER(Col_AC,(Col_AD=$A179)*(Col_AE="Arrive")),"")</f>
        <v/>
      </c>
      <c r="N179" s="27">
        <f t="array" ref="N179">IFERROR(_xlfn._xlws.FILTER(Col_Y,(Col_AD=$A179)*(Col_AE="Depart")),"")</f>
        <v/>
      </c>
      <c r="O179" s="28">
        <f t="array" ref="O179">IFERROR(_xlfn._xlws.FILTER(Col_Z,(Col_AD=$A179)*(Col_AE="Depart")),"")</f>
        <v/>
      </c>
      <c r="P179" s="30">
        <f t="array" ref="P179">IFERROR(_xlfn._xlws.FILTER(Col_AB,(Col_AD=$A179)*(Col_AE="Depart")),"")</f>
        <v/>
      </c>
      <c r="Q179" s="29">
        <f t="array" ref="Q179">IFERROR(_xlfn._xlws.FILTER(Col_AC,(Col_AD=$A179)*(Col_AE="Depart")),"")</f>
        <v/>
      </c>
      <c r="R179" s="31">
        <f t="array" ref="R179">IF(LEN(_xlfn.TEXTJOIN(,,IF(ISNUMBER(SEARCH({"Luggage"},INDEX(Col_M&amp;Col_R,MATCH(1,(Col_W=$C179)*(Col_AD=$A179),0)))),"*","")))&gt;0,"Luggage","")</f>
        <v/>
      </c>
    </row>
    <row r="180">
      <c r="A180" s="48" t="n"/>
      <c r="C180" s="49">
        <f t="array" ref="C180">IFERROR(INDEX(Col_W,MATCH(A180,Col_AD,0)),"")</f>
        <v/>
      </c>
      <c r="D180" s="21">
        <f t="array" ref="D180">IF(LEN(IF(ISNUMBER(SEARCH("hear*",INDEX(Col_M&amp;Col_R,MATCH(1,(Col_W=$C180)*(Col_AD=$A180),0)))),"*",""))&gt;0,"Y","")</f>
        <v/>
      </c>
      <c r="E180" s="22">
        <f t="array" ref="E180">IF(LEN(_xlfn.TEXTJOIN(,,IF(ISNUMBER(SEARCH({"VIP","Visual impairment"},INDEX(Col_M&amp;Col_R,MATCH(1,(Col_W=$C180)*(Col_AD=$A180),0)))),"*","")))&gt;0,"Y","")</f>
        <v/>
      </c>
      <c r="F180" s="24">
        <f t="array" ref="F180">IF(LEN(_xlfn.TEXTJOIN(,,IF(ISNUMBER(SEARCH({"Wheelchair user","Scooter"},INDEX(Col_M&amp;Col_R,MATCH(1,(Col_W=$C180)*(Col_AD=$A180),0)))),"*","")))&gt;0,"Y","")</f>
        <v/>
      </c>
      <c r="G180" s="23">
        <f t="array" ref="G180">IF(LEN(_xlfn.TEXTJOIN(,,IF(ISNUMBER(SEARCH({"Use of station buggy (if available)","Use of station wheelchair (if available)"},INDEX(Col_M&amp;Col_R,MATCH(1,(Col_W=$C180)*(Col_AD=$A180),0)))),"*","")))&gt;0,"Y","")</f>
        <v/>
      </c>
      <c r="H180" s="25">
        <f t="array" ref="H180">IF(LEN(_xlfn.TEXTJOIN(,,_xlfn.UNIQUE(IF(ISNUMBER(SEARCH({"Other mobility impairment","Learning difficulties","Other mobility aid user","Elderly","Uses walking stick"},INDEX(Col_M&amp;Col_R,MATCH(1,(Col_W=$C180)*(Col_AD=$A180),0)))),"*",""))))&gt;0,"Y","")</f>
        <v/>
      </c>
      <c r="I180" s="26">
        <f t="array" ref="I180">IF(LEN((_xlfn.TEXTJOIN(,,IF(ISNUMBER(SEARCH({"Wheelchair user","Scooter","Use of ramp"},INDEX(Col_M&amp;Col_R,MATCH(1,(Col_W=$C180)*(Col_AD=$A180),0)))),"*",""))))&gt;0,"Y","")</f>
        <v/>
      </c>
      <c r="J180" s="27">
        <f t="array" ref="J180">IFERROR(_xlfn._xlws.FILTER(Col_X,(Col_AD=$A180)*(Col_AE="Arrive")),"")</f>
        <v/>
      </c>
      <c r="K180" s="28">
        <f t="array" ref="K180">IFERROR(_xlfn._xlws.FILTER(Col_Z,(Col_AD=$A180)*(Col_AE="Arrive")),"")</f>
        <v/>
      </c>
      <c r="L180" s="54">
        <f t="array" ref="L180">IFERROR(_xlfn._xlws.FILTER(Col_AA,(Col_AD=$A180)*(Col_AE="Arrive")),"")</f>
        <v/>
      </c>
      <c r="M180" s="29">
        <f t="array" ref="M180">IFERROR(_xlfn._xlws.FILTER(Col_AC,(Col_AD=$A180)*(Col_AE="Arrive")),"")</f>
        <v/>
      </c>
      <c r="N180" s="27">
        <f t="array" ref="N180">IFERROR(_xlfn._xlws.FILTER(Col_Y,(Col_AD=$A180)*(Col_AE="Depart")),"")</f>
        <v/>
      </c>
      <c r="O180" s="28">
        <f t="array" ref="O180">IFERROR(_xlfn._xlws.FILTER(Col_Z,(Col_AD=$A180)*(Col_AE="Depart")),"")</f>
        <v/>
      </c>
      <c r="P180" s="30">
        <f t="array" ref="P180">IFERROR(_xlfn._xlws.FILTER(Col_AB,(Col_AD=$A180)*(Col_AE="Depart")),"")</f>
        <v/>
      </c>
      <c r="Q180" s="29">
        <f t="array" ref="Q180">IFERROR(_xlfn._xlws.FILTER(Col_AC,(Col_AD=$A180)*(Col_AE="Depart")),"")</f>
        <v/>
      </c>
      <c r="R180" s="31">
        <f t="array" ref="R180">IF(LEN(_xlfn.TEXTJOIN(,,IF(ISNUMBER(SEARCH({"Luggage"},INDEX(Col_M&amp;Col_R,MATCH(1,(Col_W=$C180)*(Col_AD=$A180),0)))),"*","")))&gt;0,"Luggage","")</f>
        <v/>
      </c>
    </row>
    <row r="181">
      <c r="A181" s="48" t="n"/>
      <c r="C181" s="49">
        <f t="array" ref="C181">IFERROR(INDEX(Col_W,MATCH(A181,Col_AD,0)),"")</f>
        <v/>
      </c>
      <c r="D181" s="21">
        <f t="array" ref="D181">IF(LEN(IF(ISNUMBER(SEARCH("hear*",INDEX(Col_M&amp;Col_R,MATCH(1,(Col_W=$C181)*(Col_AD=$A181),0)))),"*",""))&gt;0,"Y","")</f>
        <v/>
      </c>
      <c r="E181" s="22">
        <f t="array" ref="E181">IF(LEN(_xlfn.TEXTJOIN(,,IF(ISNUMBER(SEARCH({"VIP","Visual impairment"},INDEX(Col_M&amp;Col_R,MATCH(1,(Col_W=$C181)*(Col_AD=$A181),0)))),"*","")))&gt;0,"Y","")</f>
        <v/>
      </c>
      <c r="F181" s="24">
        <f t="array" ref="F181">IF(LEN(_xlfn.TEXTJOIN(,,IF(ISNUMBER(SEARCH({"Wheelchair user","Scooter"},INDEX(Col_M&amp;Col_R,MATCH(1,(Col_W=$C181)*(Col_AD=$A181),0)))),"*","")))&gt;0,"Y","")</f>
        <v/>
      </c>
      <c r="G181" s="23">
        <f t="array" ref="G181">IF(LEN(_xlfn.TEXTJOIN(,,IF(ISNUMBER(SEARCH({"Use of station buggy (if available)","Use of station wheelchair (if available)"},INDEX(Col_M&amp;Col_R,MATCH(1,(Col_W=$C181)*(Col_AD=$A181),0)))),"*","")))&gt;0,"Y","")</f>
        <v/>
      </c>
      <c r="H181" s="25">
        <f t="array" ref="H181">IF(LEN(_xlfn.TEXTJOIN(,,_xlfn.UNIQUE(IF(ISNUMBER(SEARCH({"Other mobility impairment","Learning difficulties","Other mobility aid user","Elderly","Uses walking stick"},INDEX(Col_M&amp;Col_R,MATCH(1,(Col_W=$C181)*(Col_AD=$A181),0)))),"*",""))))&gt;0,"Y","")</f>
        <v/>
      </c>
      <c r="I181" s="26">
        <f t="array" ref="I181">IF(LEN((_xlfn.TEXTJOIN(,,IF(ISNUMBER(SEARCH({"Wheelchair user","Scooter","Use of ramp"},INDEX(Col_M&amp;Col_R,MATCH(1,(Col_W=$C181)*(Col_AD=$A181),0)))),"*",""))))&gt;0,"Y","")</f>
        <v/>
      </c>
      <c r="J181" s="27">
        <f t="array" ref="J181">IFERROR(_xlfn._xlws.FILTER(Col_X,(Col_AD=$A181)*(Col_AE="Arrive")),"")</f>
        <v/>
      </c>
      <c r="K181" s="28">
        <f t="array" ref="K181">IFERROR(_xlfn._xlws.FILTER(Col_Z,(Col_AD=$A181)*(Col_AE="Arrive")),"")</f>
        <v/>
      </c>
      <c r="L181" s="54">
        <f t="array" ref="L181">IFERROR(_xlfn._xlws.FILTER(Col_AA,(Col_AD=$A181)*(Col_AE="Arrive")),"")</f>
        <v/>
      </c>
      <c r="M181" s="29">
        <f t="array" ref="M181">IFERROR(_xlfn._xlws.FILTER(Col_AC,(Col_AD=$A181)*(Col_AE="Arrive")),"")</f>
        <v/>
      </c>
      <c r="N181" s="27">
        <f t="array" ref="N181">IFERROR(_xlfn._xlws.FILTER(Col_Y,(Col_AD=$A181)*(Col_AE="Depart")),"")</f>
        <v/>
      </c>
      <c r="O181" s="28">
        <f t="array" ref="O181">IFERROR(_xlfn._xlws.FILTER(Col_Z,(Col_AD=$A181)*(Col_AE="Depart")),"")</f>
        <v/>
      </c>
      <c r="P181" s="30">
        <f t="array" ref="P181">IFERROR(_xlfn._xlws.FILTER(Col_AB,(Col_AD=$A181)*(Col_AE="Depart")),"")</f>
        <v/>
      </c>
      <c r="Q181" s="29">
        <f t="array" ref="Q181">IFERROR(_xlfn._xlws.FILTER(Col_AC,(Col_AD=$A181)*(Col_AE="Depart")),"")</f>
        <v/>
      </c>
      <c r="R181" s="31">
        <f t="array" ref="R181">IF(LEN(_xlfn.TEXTJOIN(,,IF(ISNUMBER(SEARCH({"Luggage"},INDEX(Col_M&amp;Col_R,MATCH(1,(Col_W=$C181)*(Col_AD=$A181),0)))),"*","")))&gt;0,"Luggage","")</f>
        <v/>
      </c>
    </row>
    <row r="182">
      <c r="A182" s="48" t="n"/>
      <c r="C182" s="49">
        <f t="array" ref="C182">IFERROR(INDEX(Col_W,MATCH(A182,Col_AD,0)),"")</f>
        <v/>
      </c>
      <c r="D182" s="21">
        <f t="array" ref="D182">IF(LEN(IF(ISNUMBER(SEARCH("hear*",INDEX(Col_M&amp;Col_R,MATCH(1,(Col_W=$C182)*(Col_AD=$A182),0)))),"*",""))&gt;0,"Y","")</f>
        <v/>
      </c>
      <c r="E182" s="22">
        <f t="array" ref="E182">IF(LEN(_xlfn.TEXTJOIN(,,IF(ISNUMBER(SEARCH({"VIP","Visual impairment"},INDEX(Col_M&amp;Col_R,MATCH(1,(Col_W=$C182)*(Col_AD=$A182),0)))),"*","")))&gt;0,"Y","")</f>
        <v/>
      </c>
      <c r="F182" s="24">
        <f t="array" ref="F182">IF(LEN(_xlfn.TEXTJOIN(,,IF(ISNUMBER(SEARCH({"Wheelchair user","Scooter"},INDEX(Col_M&amp;Col_R,MATCH(1,(Col_W=$C182)*(Col_AD=$A182),0)))),"*","")))&gt;0,"Y","")</f>
        <v/>
      </c>
      <c r="G182" s="23">
        <f t="array" ref="G182">IF(LEN(_xlfn.TEXTJOIN(,,IF(ISNUMBER(SEARCH({"Use of station buggy (if available)","Use of station wheelchair (if available)"},INDEX(Col_M&amp;Col_R,MATCH(1,(Col_W=$C182)*(Col_AD=$A182),0)))),"*","")))&gt;0,"Y","")</f>
        <v/>
      </c>
      <c r="H182" s="25">
        <f t="array" ref="H182">IF(LEN(_xlfn.TEXTJOIN(,,_xlfn.UNIQUE(IF(ISNUMBER(SEARCH({"Other mobility impairment","Learning difficulties","Other mobility aid user","Elderly","Uses walking stick"},INDEX(Col_M&amp;Col_R,MATCH(1,(Col_W=$C182)*(Col_AD=$A182),0)))),"*",""))))&gt;0,"Y","")</f>
        <v/>
      </c>
      <c r="I182" s="26">
        <f t="array" ref="I182">IF(LEN((_xlfn.TEXTJOIN(,,IF(ISNUMBER(SEARCH({"Wheelchair user","Scooter","Use of ramp"},INDEX(Col_M&amp;Col_R,MATCH(1,(Col_W=$C182)*(Col_AD=$A182),0)))),"*",""))))&gt;0,"Y","")</f>
        <v/>
      </c>
      <c r="J182" s="27">
        <f t="array" ref="J182">IFERROR(_xlfn._xlws.FILTER(Col_X,(Col_AD=$A182)*(Col_AE="Arrive")),"")</f>
        <v/>
      </c>
      <c r="K182" s="28">
        <f t="array" ref="K182">IFERROR(_xlfn._xlws.FILTER(Col_Z,(Col_AD=$A182)*(Col_AE="Arrive")),"")</f>
        <v/>
      </c>
      <c r="L182" s="54">
        <f t="array" ref="L182">IFERROR(_xlfn._xlws.FILTER(Col_AA,(Col_AD=$A182)*(Col_AE="Arrive")),"")</f>
        <v/>
      </c>
      <c r="M182" s="29">
        <f t="array" ref="M182">IFERROR(_xlfn._xlws.FILTER(Col_AC,(Col_AD=$A182)*(Col_AE="Arrive")),"")</f>
        <v/>
      </c>
      <c r="N182" s="27">
        <f t="array" ref="N182">IFERROR(_xlfn._xlws.FILTER(Col_Y,(Col_AD=$A182)*(Col_AE="Depart")),"")</f>
        <v/>
      </c>
      <c r="O182" s="28">
        <f t="array" ref="O182">IFERROR(_xlfn._xlws.FILTER(Col_Z,(Col_AD=$A182)*(Col_AE="Depart")),"")</f>
        <v/>
      </c>
      <c r="P182" s="30">
        <f t="array" ref="P182">IFERROR(_xlfn._xlws.FILTER(Col_AB,(Col_AD=$A182)*(Col_AE="Depart")),"")</f>
        <v/>
      </c>
      <c r="Q182" s="29">
        <f t="array" ref="Q182">IFERROR(_xlfn._xlws.FILTER(Col_AC,(Col_AD=$A182)*(Col_AE="Depart")),"")</f>
        <v/>
      </c>
      <c r="R182" s="31">
        <f t="array" ref="R182">IF(LEN(_xlfn.TEXTJOIN(,,IF(ISNUMBER(SEARCH({"Luggage"},INDEX(Col_M&amp;Col_R,MATCH(1,(Col_W=$C182)*(Col_AD=$A182),0)))),"*","")))&gt;0,"Luggage","")</f>
        <v/>
      </c>
    </row>
    <row r="183">
      <c r="A183" s="48" t="n"/>
      <c r="C183" s="49">
        <f t="array" ref="C183">IFERROR(INDEX(Col_W,MATCH(A183,Col_AD,0)),"")</f>
        <v/>
      </c>
      <c r="D183" s="21">
        <f t="array" ref="D183">IF(LEN(IF(ISNUMBER(SEARCH("hear*",INDEX(Col_M&amp;Col_R,MATCH(1,(Col_W=$C183)*(Col_AD=$A183),0)))),"*",""))&gt;0,"Y","")</f>
        <v/>
      </c>
      <c r="E183" s="22">
        <f t="array" ref="E183">IF(LEN(_xlfn.TEXTJOIN(,,IF(ISNUMBER(SEARCH({"VIP","Visual impairment"},INDEX(Col_M&amp;Col_R,MATCH(1,(Col_W=$C183)*(Col_AD=$A183),0)))),"*","")))&gt;0,"Y","")</f>
        <v/>
      </c>
      <c r="F183" s="24">
        <f t="array" ref="F183">IF(LEN(_xlfn.TEXTJOIN(,,IF(ISNUMBER(SEARCH({"Wheelchair user","Scooter"},INDEX(Col_M&amp;Col_R,MATCH(1,(Col_W=$C183)*(Col_AD=$A183),0)))),"*","")))&gt;0,"Y","")</f>
        <v/>
      </c>
      <c r="G183" s="23">
        <f t="array" ref="G183">IF(LEN(_xlfn.TEXTJOIN(,,IF(ISNUMBER(SEARCH({"Use of station buggy (if available)","Use of station wheelchair (if available)"},INDEX(Col_M&amp;Col_R,MATCH(1,(Col_W=$C183)*(Col_AD=$A183),0)))),"*","")))&gt;0,"Y","")</f>
        <v/>
      </c>
      <c r="H183" s="25">
        <f t="array" ref="H183">IF(LEN(_xlfn.TEXTJOIN(,,_xlfn.UNIQUE(IF(ISNUMBER(SEARCH({"Other mobility impairment","Learning difficulties","Other mobility aid user","Elderly","Uses walking stick"},INDEX(Col_M&amp;Col_R,MATCH(1,(Col_W=$C183)*(Col_AD=$A183),0)))),"*",""))))&gt;0,"Y","")</f>
        <v/>
      </c>
      <c r="I183" s="26">
        <f t="array" ref="I183">IF(LEN((_xlfn.TEXTJOIN(,,IF(ISNUMBER(SEARCH({"Wheelchair user","Scooter","Use of ramp"},INDEX(Col_M&amp;Col_R,MATCH(1,(Col_W=$C183)*(Col_AD=$A183),0)))),"*",""))))&gt;0,"Y","")</f>
        <v/>
      </c>
      <c r="J183" s="27">
        <f t="array" ref="J183">IFERROR(_xlfn._xlws.FILTER(Col_X,(Col_AD=$A183)*(Col_AE="Arrive")),"")</f>
        <v/>
      </c>
      <c r="K183" s="28">
        <f t="array" ref="K183">IFERROR(_xlfn._xlws.FILTER(Col_Z,(Col_AD=$A183)*(Col_AE="Arrive")),"")</f>
        <v/>
      </c>
      <c r="L183" s="54">
        <f t="array" ref="L183">IFERROR(_xlfn._xlws.FILTER(Col_AA,(Col_AD=$A183)*(Col_AE="Arrive")),"")</f>
        <v/>
      </c>
      <c r="M183" s="29">
        <f t="array" ref="M183">IFERROR(_xlfn._xlws.FILTER(Col_AC,(Col_AD=$A183)*(Col_AE="Arrive")),"")</f>
        <v/>
      </c>
      <c r="N183" s="27">
        <f t="array" ref="N183">IFERROR(_xlfn._xlws.FILTER(Col_Y,(Col_AD=$A183)*(Col_AE="Depart")),"")</f>
        <v/>
      </c>
      <c r="O183" s="28">
        <f t="array" ref="O183">IFERROR(_xlfn._xlws.FILTER(Col_Z,(Col_AD=$A183)*(Col_AE="Depart")),"")</f>
        <v/>
      </c>
      <c r="P183" s="30">
        <f t="array" ref="P183">IFERROR(_xlfn._xlws.FILTER(Col_AB,(Col_AD=$A183)*(Col_AE="Depart")),"")</f>
        <v/>
      </c>
      <c r="Q183" s="29">
        <f t="array" ref="Q183">IFERROR(_xlfn._xlws.FILTER(Col_AC,(Col_AD=$A183)*(Col_AE="Depart")),"")</f>
        <v/>
      </c>
      <c r="R183" s="31">
        <f t="array" ref="R183">IF(LEN(_xlfn.TEXTJOIN(,,IF(ISNUMBER(SEARCH({"Luggage"},INDEX(Col_M&amp;Col_R,MATCH(1,(Col_W=$C183)*(Col_AD=$A183),0)))),"*","")))&gt;0,"Luggage","")</f>
        <v/>
      </c>
    </row>
    <row r="184">
      <c r="A184" s="48" t="n"/>
      <c r="C184" s="49">
        <f t="array" ref="C184">IFERROR(INDEX(Col_W,MATCH(A184,Col_AD,0)),"")</f>
        <v/>
      </c>
      <c r="D184" s="21">
        <f t="array" ref="D184">IF(LEN(IF(ISNUMBER(SEARCH("hear*",INDEX(Col_M&amp;Col_R,MATCH(1,(Col_W=$C184)*(Col_AD=$A184),0)))),"*",""))&gt;0,"Y","")</f>
        <v/>
      </c>
      <c r="E184" s="22">
        <f t="array" ref="E184">IF(LEN(_xlfn.TEXTJOIN(,,IF(ISNUMBER(SEARCH({"VIP","Visual impairment"},INDEX(Col_M&amp;Col_R,MATCH(1,(Col_W=$C184)*(Col_AD=$A184),0)))),"*","")))&gt;0,"Y","")</f>
        <v/>
      </c>
      <c r="F184" s="24">
        <f t="array" ref="F184">IF(LEN(_xlfn.TEXTJOIN(,,IF(ISNUMBER(SEARCH({"Wheelchair user","Scooter"},INDEX(Col_M&amp;Col_R,MATCH(1,(Col_W=$C184)*(Col_AD=$A184),0)))),"*","")))&gt;0,"Y","")</f>
        <v/>
      </c>
      <c r="G184" s="23">
        <f t="array" ref="G184">IF(LEN(_xlfn.TEXTJOIN(,,IF(ISNUMBER(SEARCH({"Use of station buggy (if available)","Use of station wheelchair (if available)"},INDEX(Col_M&amp;Col_R,MATCH(1,(Col_W=$C184)*(Col_AD=$A184),0)))),"*","")))&gt;0,"Y","")</f>
        <v/>
      </c>
      <c r="H184" s="25">
        <f t="array" ref="H184">IF(LEN(_xlfn.TEXTJOIN(,,_xlfn.UNIQUE(IF(ISNUMBER(SEARCH({"Other mobility impairment","Learning difficulties","Other mobility aid user","Elderly","Uses walking stick"},INDEX(Col_M&amp;Col_R,MATCH(1,(Col_W=$C184)*(Col_AD=$A184),0)))),"*",""))))&gt;0,"Y","")</f>
        <v/>
      </c>
      <c r="I184" s="26">
        <f t="array" ref="I184">IF(LEN((_xlfn.TEXTJOIN(,,IF(ISNUMBER(SEARCH({"Wheelchair user","Scooter","Use of ramp"},INDEX(Col_M&amp;Col_R,MATCH(1,(Col_W=$C184)*(Col_AD=$A184),0)))),"*",""))))&gt;0,"Y","")</f>
        <v/>
      </c>
      <c r="J184" s="27">
        <f t="array" ref="J184">IFERROR(_xlfn._xlws.FILTER(Col_X,(Col_AD=$A184)*(Col_AE="Arrive")),"")</f>
        <v/>
      </c>
      <c r="K184" s="28">
        <f t="array" ref="K184">IFERROR(_xlfn._xlws.FILTER(Col_Z,(Col_AD=$A184)*(Col_AE="Arrive")),"")</f>
        <v/>
      </c>
      <c r="L184" s="54">
        <f t="array" ref="L184">IFERROR(_xlfn._xlws.FILTER(Col_AA,(Col_AD=$A184)*(Col_AE="Arrive")),"")</f>
        <v/>
      </c>
      <c r="M184" s="29">
        <f t="array" ref="M184">IFERROR(_xlfn._xlws.FILTER(Col_AC,(Col_AD=$A184)*(Col_AE="Arrive")),"")</f>
        <v/>
      </c>
      <c r="N184" s="27">
        <f t="array" ref="N184">IFERROR(_xlfn._xlws.FILTER(Col_Y,(Col_AD=$A184)*(Col_AE="Depart")),"")</f>
        <v/>
      </c>
      <c r="O184" s="28">
        <f t="array" ref="O184">IFERROR(_xlfn._xlws.FILTER(Col_Z,(Col_AD=$A184)*(Col_AE="Depart")),"")</f>
        <v/>
      </c>
      <c r="P184" s="30">
        <f t="array" ref="P184">IFERROR(_xlfn._xlws.FILTER(Col_AB,(Col_AD=$A184)*(Col_AE="Depart")),"")</f>
        <v/>
      </c>
      <c r="Q184" s="29">
        <f t="array" ref="Q184">IFERROR(_xlfn._xlws.FILTER(Col_AC,(Col_AD=$A184)*(Col_AE="Depart")),"")</f>
        <v/>
      </c>
      <c r="R184" s="31">
        <f t="array" ref="R184">IF(LEN(_xlfn.TEXTJOIN(,,IF(ISNUMBER(SEARCH({"Luggage"},INDEX(Col_M&amp;Col_R,MATCH(1,(Col_W=$C184)*(Col_AD=$A184),0)))),"*","")))&gt;0,"Luggage","")</f>
        <v/>
      </c>
    </row>
    <row r="185">
      <c r="A185" s="48" t="n"/>
      <c r="C185" s="49">
        <f t="array" ref="C185">IFERROR(INDEX(Col_W,MATCH(A185,Col_AD,0)),"")</f>
        <v/>
      </c>
      <c r="D185" s="21">
        <f t="array" ref="D185">IF(LEN(IF(ISNUMBER(SEARCH("hear*",INDEX(Col_M&amp;Col_R,MATCH(1,(Col_W=$C185)*(Col_AD=$A185),0)))),"*",""))&gt;0,"Y","")</f>
        <v/>
      </c>
      <c r="E185" s="22">
        <f t="array" ref="E185">IF(LEN(_xlfn.TEXTJOIN(,,IF(ISNUMBER(SEARCH({"VIP","Visual impairment"},INDEX(Col_M&amp;Col_R,MATCH(1,(Col_W=$C185)*(Col_AD=$A185),0)))),"*","")))&gt;0,"Y","")</f>
        <v/>
      </c>
      <c r="F185" s="24">
        <f t="array" ref="F185">IF(LEN(_xlfn.TEXTJOIN(,,IF(ISNUMBER(SEARCH({"Wheelchair user","Scooter"},INDEX(Col_M&amp;Col_R,MATCH(1,(Col_W=$C185)*(Col_AD=$A185),0)))),"*","")))&gt;0,"Y","")</f>
        <v/>
      </c>
      <c r="G185" s="23">
        <f t="array" ref="G185">IF(LEN(_xlfn.TEXTJOIN(,,IF(ISNUMBER(SEARCH({"Use of station buggy (if available)","Use of station wheelchair (if available)"},INDEX(Col_M&amp;Col_R,MATCH(1,(Col_W=$C185)*(Col_AD=$A185),0)))),"*","")))&gt;0,"Y","")</f>
        <v/>
      </c>
      <c r="H185" s="25">
        <f t="array" ref="H185">IF(LEN(_xlfn.TEXTJOIN(,,_xlfn.UNIQUE(IF(ISNUMBER(SEARCH({"Other mobility impairment","Learning difficulties","Other mobility aid user","Elderly","Uses walking stick"},INDEX(Col_M&amp;Col_R,MATCH(1,(Col_W=$C185)*(Col_AD=$A185),0)))),"*",""))))&gt;0,"Y","")</f>
        <v/>
      </c>
      <c r="I185" s="26">
        <f t="array" ref="I185">IF(LEN((_xlfn.TEXTJOIN(,,IF(ISNUMBER(SEARCH({"Wheelchair user","Scooter","Use of ramp"},INDEX(Col_M&amp;Col_R,MATCH(1,(Col_W=$C185)*(Col_AD=$A185),0)))),"*",""))))&gt;0,"Y","")</f>
        <v/>
      </c>
      <c r="J185" s="27">
        <f t="array" ref="J185">IFERROR(_xlfn._xlws.FILTER(Col_X,(Col_AD=$A185)*(Col_AE="Arrive")),"")</f>
        <v/>
      </c>
      <c r="K185" s="28">
        <f t="array" ref="K185">IFERROR(_xlfn._xlws.FILTER(Col_Z,(Col_AD=$A185)*(Col_AE="Arrive")),"")</f>
        <v/>
      </c>
      <c r="L185" s="54">
        <f t="array" ref="L185">IFERROR(_xlfn._xlws.FILTER(Col_AA,(Col_AD=$A185)*(Col_AE="Arrive")),"")</f>
        <v/>
      </c>
      <c r="M185" s="29">
        <f t="array" ref="M185">IFERROR(_xlfn._xlws.FILTER(Col_AC,(Col_AD=$A185)*(Col_AE="Arrive")),"")</f>
        <v/>
      </c>
      <c r="N185" s="27">
        <f t="array" ref="N185">IFERROR(_xlfn._xlws.FILTER(Col_Y,(Col_AD=$A185)*(Col_AE="Depart")),"")</f>
        <v/>
      </c>
      <c r="O185" s="28">
        <f t="array" ref="O185">IFERROR(_xlfn._xlws.FILTER(Col_Z,(Col_AD=$A185)*(Col_AE="Depart")),"")</f>
        <v/>
      </c>
      <c r="P185" s="30">
        <f t="array" ref="P185">IFERROR(_xlfn._xlws.FILTER(Col_AB,(Col_AD=$A185)*(Col_AE="Depart")),"")</f>
        <v/>
      </c>
      <c r="Q185" s="29">
        <f t="array" ref="Q185">IFERROR(_xlfn._xlws.FILTER(Col_AC,(Col_AD=$A185)*(Col_AE="Depart")),"")</f>
        <v/>
      </c>
      <c r="R185" s="31">
        <f t="array" ref="R185">IF(LEN(_xlfn.TEXTJOIN(,,IF(ISNUMBER(SEARCH({"Luggage"},INDEX(Col_M&amp;Col_R,MATCH(1,(Col_W=$C185)*(Col_AD=$A185),0)))),"*","")))&gt;0,"Luggage","")</f>
        <v/>
      </c>
    </row>
    <row r="186">
      <c r="A186" s="48" t="n"/>
      <c r="C186" s="49">
        <f t="array" ref="C186">IFERROR(INDEX(Col_W,MATCH(A186,Col_AD,0)),"")</f>
        <v/>
      </c>
      <c r="D186" s="21">
        <f t="array" ref="D186">IF(LEN(IF(ISNUMBER(SEARCH("hear*",INDEX(Col_M&amp;Col_R,MATCH(1,(Col_W=$C186)*(Col_AD=$A186),0)))),"*",""))&gt;0,"Y","")</f>
        <v/>
      </c>
      <c r="E186" s="22">
        <f t="array" ref="E186">IF(LEN(_xlfn.TEXTJOIN(,,IF(ISNUMBER(SEARCH({"VIP","Visual impairment"},INDEX(Col_M&amp;Col_R,MATCH(1,(Col_W=$C186)*(Col_AD=$A186),0)))),"*","")))&gt;0,"Y","")</f>
        <v/>
      </c>
      <c r="F186" s="24">
        <f t="array" ref="F186">IF(LEN(_xlfn.TEXTJOIN(,,IF(ISNUMBER(SEARCH({"Wheelchair user","Scooter"},INDEX(Col_M&amp;Col_R,MATCH(1,(Col_W=$C186)*(Col_AD=$A186),0)))),"*","")))&gt;0,"Y","")</f>
        <v/>
      </c>
      <c r="G186" s="23">
        <f t="array" ref="G186">IF(LEN(_xlfn.TEXTJOIN(,,IF(ISNUMBER(SEARCH({"Use of station buggy (if available)","Use of station wheelchair (if available)"},INDEX(Col_M&amp;Col_R,MATCH(1,(Col_W=$C186)*(Col_AD=$A186),0)))),"*","")))&gt;0,"Y","")</f>
        <v/>
      </c>
      <c r="H186" s="25">
        <f t="array" ref="H186">IF(LEN(_xlfn.TEXTJOIN(,,_xlfn.UNIQUE(IF(ISNUMBER(SEARCH({"Other mobility impairment","Learning difficulties","Other mobility aid user","Elderly","Uses walking stick"},INDEX(Col_M&amp;Col_R,MATCH(1,(Col_W=$C186)*(Col_AD=$A186),0)))),"*",""))))&gt;0,"Y","")</f>
        <v/>
      </c>
      <c r="I186" s="26">
        <f t="array" ref="I186">IF(LEN((_xlfn.TEXTJOIN(,,IF(ISNUMBER(SEARCH({"Wheelchair user","Scooter","Use of ramp"},INDEX(Col_M&amp;Col_R,MATCH(1,(Col_W=$C186)*(Col_AD=$A186),0)))),"*",""))))&gt;0,"Y","")</f>
        <v/>
      </c>
      <c r="J186" s="27">
        <f t="array" ref="J186">IFERROR(_xlfn._xlws.FILTER(Col_X,(Col_AD=$A186)*(Col_AE="Arrive")),"")</f>
        <v/>
      </c>
      <c r="K186" s="28">
        <f t="array" ref="K186">IFERROR(_xlfn._xlws.FILTER(Col_Z,(Col_AD=$A186)*(Col_AE="Arrive")),"")</f>
        <v/>
      </c>
      <c r="L186" s="54">
        <f t="array" ref="L186">IFERROR(_xlfn._xlws.FILTER(Col_AA,(Col_AD=$A186)*(Col_AE="Arrive")),"")</f>
        <v/>
      </c>
      <c r="M186" s="29">
        <f t="array" ref="M186">IFERROR(_xlfn._xlws.FILTER(Col_AC,(Col_AD=$A186)*(Col_AE="Arrive")),"")</f>
        <v/>
      </c>
      <c r="N186" s="27">
        <f t="array" ref="N186">IFERROR(_xlfn._xlws.FILTER(Col_Y,(Col_AD=$A186)*(Col_AE="Depart")),"")</f>
        <v/>
      </c>
      <c r="O186" s="28">
        <f t="array" ref="O186">IFERROR(_xlfn._xlws.FILTER(Col_Z,(Col_AD=$A186)*(Col_AE="Depart")),"")</f>
        <v/>
      </c>
      <c r="P186" s="30">
        <f t="array" ref="P186">IFERROR(_xlfn._xlws.FILTER(Col_AB,(Col_AD=$A186)*(Col_AE="Depart")),"")</f>
        <v/>
      </c>
      <c r="Q186" s="29">
        <f t="array" ref="Q186">IFERROR(_xlfn._xlws.FILTER(Col_AC,(Col_AD=$A186)*(Col_AE="Depart")),"")</f>
        <v/>
      </c>
      <c r="R186" s="31">
        <f t="array" ref="R186">IF(LEN(_xlfn.TEXTJOIN(,,IF(ISNUMBER(SEARCH({"Luggage"},INDEX(Col_M&amp;Col_R,MATCH(1,(Col_W=$C186)*(Col_AD=$A186),0)))),"*","")))&gt;0,"Luggage","")</f>
        <v/>
      </c>
    </row>
    <row r="187">
      <c r="A187" s="48" t="n"/>
      <c r="C187" s="49">
        <f t="array" ref="C187">IFERROR(INDEX(Col_W,MATCH(A187,Col_AD,0)),"")</f>
        <v/>
      </c>
      <c r="D187" s="21">
        <f t="array" ref="D187">IF(LEN(IF(ISNUMBER(SEARCH("hear*",INDEX(Col_M&amp;Col_R,MATCH(1,(Col_W=$C187)*(Col_AD=$A187),0)))),"*",""))&gt;0,"Y","")</f>
        <v/>
      </c>
      <c r="E187" s="22">
        <f t="array" ref="E187">IF(LEN(_xlfn.TEXTJOIN(,,IF(ISNUMBER(SEARCH({"VIP","Visual impairment"},INDEX(Col_M&amp;Col_R,MATCH(1,(Col_W=$C187)*(Col_AD=$A187),0)))),"*","")))&gt;0,"Y","")</f>
        <v/>
      </c>
      <c r="F187" s="24">
        <f t="array" ref="F187">IF(LEN(_xlfn.TEXTJOIN(,,IF(ISNUMBER(SEARCH({"Wheelchair user","Scooter"},INDEX(Col_M&amp;Col_R,MATCH(1,(Col_W=$C187)*(Col_AD=$A187),0)))),"*","")))&gt;0,"Y","")</f>
        <v/>
      </c>
      <c r="G187" s="23">
        <f t="array" ref="G187">IF(LEN(_xlfn.TEXTJOIN(,,IF(ISNUMBER(SEARCH({"Use of station buggy (if available)","Use of station wheelchair (if available)"},INDEX(Col_M&amp;Col_R,MATCH(1,(Col_W=$C187)*(Col_AD=$A187),0)))),"*","")))&gt;0,"Y","")</f>
        <v/>
      </c>
      <c r="H187" s="25">
        <f t="array" ref="H187">IF(LEN(_xlfn.TEXTJOIN(,,_xlfn.UNIQUE(IF(ISNUMBER(SEARCH({"Other mobility impairment","Learning difficulties","Other mobility aid user","Elderly","Uses walking stick"},INDEX(Col_M&amp;Col_R,MATCH(1,(Col_W=$C187)*(Col_AD=$A187),0)))),"*",""))))&gt;0,"Y","")</f>
        <v/>
      </c>
      <c r="I187" s="26">
        <f t="array" ref="I187">IF(LEN((_xlfn.TEXTJOIN(,,IF(ISNUMBER(SEARCH({"Wheelchair user","Scooter","Use of ramp"},INDEX(Col_M&amp;Col_R,MATCH(1,(Col_W=$C187)*(Col_AD=$A187),0)))),"*",""))))&gt;0,"Y","")</f>
        <v/>
      </c>
      <c r="J187" s="27">
        <f t="array" ref="J187">IFERROR(_xlfn._xlws.FILTER(Col_X,(Col_AD=$A187)*(Col_AE="Arrive")),"")</f>
        <v/>
      </c>
      <c r="K187" s="28">
        <f t="array" ref="K187">IFERROR(_xlfn._xlws.FILTER(Col_Z,(Col_AD=$A187)*(Col_AE="Arrive")),"")</f>
        <v/>
      </c>
      <c r="L187" s="54">
        <f t="array" ref="L187">IFERROR(_xlfn._xlws.FILTER(Col_AA,(Col_AD=$A187)*(Col_AE="Arrive")),"")</f>
        <v/>
      </c>
      <c r="M187" s="29">
        <f t="array" ref="M187">IFERROR(_xlfn._xlws.FILTER(Col_AC,(Col_AD=$A187)*(Col_AE="Arrive")),"")</f>
        <v/>
      </c>
      <c r="N187" s="27">
        <f t="array" ref="N187">IFERROR(_xlfn._xlws.FILTER(Col_Y,(Col_AD=$A187)*(Col_AE="Depart")),"")</f>
        <v/>
      </c>
      <c r="O187" s="28">
        <f t="array" ref="O187">IFERROR(_xlfn._xlws.FILTER(Col_Z,(Col_AD=$A187)*(Col_AE="Depart")),"")</f>
        <v/>
      </c>
      <c r="P187" s="30">
        <f t="array" ref="P187">IFERROR(_xlfn._xlws.FILTER(Col_AB,(Col_AD=$A187)*(Col_AE="Depart")),"")</f>
        <v/>
      </c>
      <c r="Q187" s="29">
        <f t="array" ref="Q187">IFERROR(_xlfn._xlws.FILTER(Col_AC,(Col_AD=$A187)*(Col_AE="Depart")),"")</f>
        <v/>
      </c>
      <c r="R187" s="31">
        <f t="array" ref="R187">IF(LEN(_xlfn.TEXTJOIN(,,IF(ISNUMBER(SEARCH({"Luggage"},INDEX(Col_M&amp;Col_R,MATCH(1,(Col_W=$C187)*(Col_AD=$A187),0)))),"*","")))&gt;0,"Luggage","")</f>
        <v/>
      </c>
    </row>
    <row r="188">
      <c r="A188" s="48" t="n"/>
      <c r="C188" s="49">
        <f t="array" ref="C188">IFERROR(INDEX(Col_W,MATCH(A188,Col_AD,0)),"")</f>
        <v/>
      </c>
      <c r="D188" s="21">
        <f t="array" ref="D188">IF(LEN(IF(ISNUMBER(SEARCH("hear*",INDEX(Col_M&amp;Col_R,MATCH(1,(Col_W=$C188)*(Col_AD=$A188),0)))),"*",""))&gt;0,"Y","")</f>
        <v/>
      </c>
      <c r="E188" s="22">
        <f t="array" ref="E188">IF(LEN(_xlfn.TEXTJOIN(,,IF(ISNUMBER(SEARCH({"VIP","Visual impairment"},INDEX(Col_M&amp;Col_R,MATCH(1,(Col_W=$C188)*(Col_AD=$A188),0)))),"*","")))&gt;0,"Y","")</f>
        <v/>
      </c>
      <c r="F188" s="24">
        <f t="array" ref="F188">IF(LEN(_xlfn.TEXTJOIN(,,IF(ISNUMBER(SEARCH({"Wheelchair user","Scooter"},INDEX(Col_M&amp;Col_R,MATCH(1,(Col_W=$C188)*(Col_AD=$A188),0)))),"*","")))&gt;0,"Y","")</f>
        <v/>
      </c>
      <c r="G188" s="23">
        <f t="array" ref="G188">IF(LEN(_xlfn.TEXTJOIN(,,IF(ISNUMBER(SEARCH({"Use of station buggy (if available)","Use of station wheelchair (if available)"},INDEX(Col_M&amp;Col_R,MATCH(1,(Col_W=$C188)*(Col_AD=$A188),0)))),"*","")))&gt;0,"Y","")</f>
        <v/>
      </c>
      <c r="H188" s="25">
        <f t="array" ref="H188">IF(LEN(_xlfn.TEXTJOIN(,,_xlfn.UNIQUE(IF(ISNUMBER(SEARCH({"Other mobility impairment","Learning difficulties","Other mobility aid user","Elderly","Uses walking stick"},INDEX(Col_M&amp;Col_R,MATCH(1,(Col_W=$C188)*(Col_AD=$A188),0)))),"*",""))))&gt;0,"Y","")</f>
        <v/>
      </c>
      <c r="I188" s="26">
        <f t="array" ref="I188">IF(LEN((_xlfn.TEXTJOIN(,,IF(ISNUMBER(SEARCH({"Wheelchair user","Scooter","Use of ramp"},INDEX(Col_M&amp;Col_R,MATCH(1,(Col_W=$C188)*(Col_AD=$A188),0)))),"*",""))))&gt;0,"Y","")</f>
        <v/>
      </c>
      <c r="J188" s="27">
        <f t="array" ref="J188">IFERROR(_xlfn._xlws.FILTER(Col_X,(Col_AD=$A188)*(Col_AE="Arrive")),"")</f>
        <v/>
      </c>
      <c r="K188" s="28">
        <f t="array" ref="K188">IFERROR(_xlfn._xlws.FILTER(Col_Z,(Col_AD=$A188)*(Col_AE="Arrive")),"")</f>
        <v/>
      </c>
      <c r="L188" s="54">
        <f t="array" ref="L188">IFERROR(_xlfn._xlws.FILTER(Col_AA,(Col_AD=$A188)*(Col_AE="Arrive")),"")</f>
        <v/>
      </c>
      <c r="M188" s="29">
        <f t="array" ref="M188">IFERROR(_xlfn._xlws.FILTER(Col_AC,(Col_AD=$A188)*(Col_AE="Arrive")),"")</f>
        <v/>
      </c>
      <c r="N188" s="27">
        <f t="array" ref="N188">IFERROR(_xlfn._xlws.FILTER(Col_Y,(Col_AD=$A188)*(Col_AE="Depart")),"")</f>
        <v/>
      </c>
      <c r="O188" s="28">
        <f t="array" ref="O188">IFERROR(_xlfn._xlws.FILTER(Col_Z,(Col_AD=$A188)*(Col_AE="Depart")),"")</f>
        <v/>
      </c>
      <c r="P188" s="30">
        <f t="array" ref="P188">IFERROR(_xlfn._xlws.FILTER(Col_AB,(Col_AD=$A188)*(Col_AE="Depart")),"")</f>
        <v/>
      </c>
      <c r="Q188" s="29">
        <f t="array" ref="Q188">IFERROR(_xlfn._xlws.FILTER(Col_AC,(Col_AD=$A188)*(Col_AE="Depart")),"")</f>
        <v/>
      </c>
      <c r="R188" s="31">
        <f t="array" ref="R188">IF(LEN(_xlfn.TEXTJOIN(,,IF(ISNUMBER(SEARCH({"Luggage"},INDEX(Col_M&amp;Col_R,MATCH(1,(Col_W=$C188)*(Col_AD=$A188),0)))),"*","")))&gt;0,"Luggage","")</f>
        <v/>
      </c>
    </row>
    <row r="189">
      <c r="A189" s="48" t="n"/>
      <c r="C189" s="49">
        <f t="array" ref="C189">IFERROR(INDEX(Col_W,MATCH(A189,Col_AD,0)),"")</f>
        <v/>
      </c>
      <c r="D189" s="21">
        <f t="array" ref="D189">IF(LEN(IF(ISNUMBER(SEARCH("hear*",INDEX(Col_M&amp;Col_R,MATCH(1,(Col_W=$C189)*(Col_AD=$A189),0)))),"*",""))&gt;0,"Y","")</f>
        <v/>
      </c>
      <c r="E189" s="22">
        <f t="array" ref="E189">IF(LEN(_xlfn.TEXTJOIN(,,IF(ISNUMBER(SEARCH({"VIP","Visual impairment"},INDEX(Col_M&amp;Col_R,MATCH(1,(Col_W=$C189)*(Col_AD=$A189),0)))),"*","")))&gt;0,"Y","")</f>
        <v/>
      </c>
      <c r="F189" s="24">
        <f t="array" ref="F189">IF(LEN(_xlfn.TEXTJOIN(,,IF(ISNUMBER(SEARCH({"Wheelchair user","Scooter"},INDEX(Col_M&amp;Col_R,MATCH(1,(Col_W=$C189)*(Col_AD=$A189),0)))),"*","")))&gt;0,"Y","")</f>
        <v/>
      </c>
      <c r="G189" s="23">
        <f t="array" ref="G189">IF(LEN(_xlfn.TEXTJOIN(,,IF(ISNUMBER(SEARCH({"Use of station buggy (if available)","Use of station wheelchair (if available)"},INDEX(Col_M&amp;Col_R,MATCH(1,(Col_W=$C189)*(Col_AD=$A189),0)))),"*","")))&gt;0,"Y","")</f>
        <v/>
      </c>
      <c r="H189" s="25">
        <f t="array" ref="H189">IF(LEN(_xlfn.TEXTJOIN(,,_xlfn.UNIQUE(IF(ISNUMBER(SEARCH({"Other mobility impairment","Learning difficulties","Other mobility aid user","Elderly","Uses walking stick"},INDEX(Col_M&amp;Col_R,MATCH(1,(Col_W=$C189)*(Col_AD=$A189),0)))),"*",""))))&gt;0,"Y","")</f>
        <v/>
      </c>
      <c r="I189" s="26">
        <f t="array" ref="I189">IF(LEN((_xlfn.TEXTJOIN(,,IF(ISNUMBER(SEARCH({"Wheelchair user","Scooter","Use of ramp"},INDEX(Col_M&amp;Col_R,MATCH(1,(Col_W=$C189)*(Col_AD=$A189),0)))),"*",""))))&gt;0,"Y","")</f>
        <v/>
      </c>
      <c r="J189" s="27">
        <f t="array" ref="J189">IFERROR(_xlfn._xlws.FILTER(Col_X,(Col_AD=$A189)*(Col_AE="Arrive")),"")</f>
        <v/>
      </c>
      <c r="K189" s="28">
        <f t="array" ref="K189">IFERROR(_xlfn._xlws.FILTER(Col_Z,(Col_AD=$A189)*(Col_AE="Arrive")),"")</f>
        <v/>
      </c>
      <c r="L189" s="54">
        <f t="array" ref="L189">IFERROR(_xlfn._xlws.FILTER(Col_AA,(Col_AD=$A189)*(Col_AE="Arrive")),"")</f>
        <v/>
      </c>
      <c r="M189" s="29">
        <f t="array" ref="M189">IFERROR(_xlfn._xlws.FILTER(Col_AC,(Col_AD=$A189)*(Col_AE="Arrive")),"")</f>
        <v/>
      </c>
      <c r="N189" s="27">
        <f t="array" ref="N189">IFERROR(_xlfn._xlws.FILTER(Col_Y,(Col_AD=$A189)*(Col_AE="Depart")),"")</f>
        <v/>
      </c>
      <c r="O189" s="28">
        <f t="array" ref="O189">IFERROR(_xlfn._xlws.FILTER(Col_Z,(Col_AD=$A189)*(Col_AE="Depart")),"")</f>
        <v/>
      </c>
      <c r="P189" s="30">
        <f t="array" ref="P189">IFERROR(_xlfn._xlws.FILTER(Col_AB,(Col_AD=$A189)*(Col_AE="Depart")),"")</f>
        <v/>
      </c>
      <c r="Q189" s="29">
        <f t="array" ref="Q189">IFERROR(_xlfn._xlws.FILTER(Col_AC,(Col_AD=$A189)*(Col_AE="Depart")),"")</f>
        <v/>
      </c>
      <c r="R189" s="31">
        <f t="array" ref="R189">IF(LEN(_xlfn.TEXTJOIN(,,IF(ISNUMBER(SEARCH({"Luggage"},INDEX(Col_M&amp;Col_R,MATCH(1,(Col_W=$C189)*(Col_AD=$A189),0)))),"*","")))&gt;0,"Luggage","")</f>
        <v/>
      </c>
    </row>
    <row r="190">
      <c r="A190" s="48" t="n"/>
      <c r="C190" s="49">
        <f t="array" ref="C190">IFERROR(INDEX(Col_W,MATCH(A190,Col_AD,0)),"")</f>
        <v/>
      </c>
      <c r="D190" s="21">
        <f t="array" ref="D190">IF(LEN(IF(ISNUMBER(SEARCH("hear*",INDEX(Col_M&amp;Col_R,MATCH(1,(Col_W=$C190)*(Col_AD=$A190),0)))),"*",""))&gt;0,"Y","")</f>
        <v/>
      </c>
      <c r="E190" s="22">
        <f t="array" ref="E190">IF(LEN(_xlfn.TEXTJOIN(,,IF(ISNUMBER(SEARCH({"VIP","Visual impairment"},INDEX(Col_M&amp;Col_R,MATCH(1,(Col_W=$C190)*(Col_AD=$A190),0)))),"*","")))&gt;0,"Y","")</f>
        <v/>
      </c>
      <c r="F190" s="24">
        <f t="array" ref="F190">IF(LEN(_xlfn.TEXTJOIN(,,IF(ISNUMBER(SEARCH({"Wheelchair user","Scooter"},INDEX(Col_M&amp;Col_R,MATCH(1,(Col_W=$C190)*(Col_AD=$A190),0)))),"*","")))&gt;0,"Y","")</f>
        <v/>
      </c>
      <c r="G190" s="23">
        <f t="array" ref="G190">IF(LEN(_xlfn.TEXTJOIN(,,IF(ISNUMBER(SEARCH({"Use of station buggy (if available)","Use of station wheelchair (if available)"},INDEX(Col_M&amp;Col_R,MATCH(1,(Col_W=$C190)*(Col_AD=$A190),0)))),"*","")))&gt;0,"Y","")</f>
        <v/>
      </c>
      <c r="H190" s="25">
        <f t="array" ref="H190">IF(LEN(_xlfn.TEXTJOIN(,,_xlfn.UNIQUE(IF(ISNUMBER(SEARCH({"Other mobility impairment","Learning difficulties","Other mobility aid user","Elderly","Uses walking stick"},INDEX(Col_M&amp;Col_R,MATCH(1,(Col_W=$C190)*(Col_AD=$A190),0)))),"*",""))))&gt;0,"Y","")</f>
        <v/>
      </c>
      <c r="I190" s="26">
        <f t="array" ref="I190">IF(LEN((_xlfn.TEXTJOIN(,,IF(ISNUMBER(SEARCH({"Wheelchair user","Scooter","Use of ramp"},INDEX(Col_M&amp;Col_R,MATCH(1,(Col_W=$C190)*(Col_AD=$A190),0)))),"*",""))))&gt;0,"Y","")</f>
        <v/>
      </c>
      <c r="J190" s="27">
        <f t="array" ref="J190">IFERROR(_xlfn._xlws.FILTER(Col_X,(Col_AD=$A190)*(Col_AE="Arrive")),"")</f>
        <v/>
      </c>
      <c r="K190" s="28">
        <f t="array" ref="K190">IFERROR(_xlfn._xlws.FILTER(Col_Z,(Col_AD=$A190)*(Col_AE="Arrive")),"")</f>
        <v/>
      </c>
      <c r="L190" s="54">
        <f t="array" ref="L190">IFERROR(_xlfn._xlws.FILTER(Col_AA,(Col_AD=$A190)*(Col_AE="Arrive")),"")</f>
        <v/>
      </c>
      <c r="M190" s="29">
        <f t="array" ref="M190">IFERROR(_xlfn._xlws.FILTER(Col_AC,(Col_AD=$A190)*(Col_AE="Arrive")),"")</f>
        <v/>
      </c>
      <c r="N190" s="27">
        <f t="array" ref="N190">IFERROR(_xlfn._xlws.FILTER(Col_Y,(Col_AD=$A190)*(Col_AE="Depart")),"")</f>
        <v/>
      </c>
      <c r="O190" s="28">
        <f t="array" ref="O190">IFERROR(_xlfn._xlws.FILTER(Col_Z,(Col_AD=$A190)*(Col_AE="Depart")),"")</f>
        <v/>
      </c>
      <c r="P190" s="30">
        <f t="array" ref="P190">IFERROR(_xlfn._xlws.FILTER(Col_AB,(Col_AD=$A190)*(Col_AE="Depart")),"")</f>
        <v/>
      </c>
      <c r="Q190" s="29">
        <f t="array" ref="Q190">IFERROR(_xlfn._xlws.FILTER(Col_AC,(Col_AD=$A190)*(Col_AE="Depart")),"")</f>
        <v/>
      </c>
      <c r="R190" s="31">
        <f t="array" ref="R190">IF(LEN(_xlfn.TEXTJOIN(,,IF(ISNUMBER(SEARCH({"Luggage"},INDEX(Col_M&amp;Col_R,MATCH(1,(Col_W=$C190)*(Col_AD=$A190),0)))),"*","")))&gt;0,"Luggage","")</f>
        <v/>
      </c>
    </row>
    <row r="191">
      <c r="A191" s="48" t="n"/>
      <c r="C191" s="49">
        <f t="array" ref="C191">IFERROR(INDEX(Col_W,MATCH(A191,Col_AD,0)),"")</f>
        <v/>
      </c>
      <c r="D191" s="21">
        <f t="array" ref="D191">IF(LEN(IF(ISNUMBER(SEARCH("hear*",INDEX(Col_M&amp;Col_R,MATCH(1,(Col_W=$C191)*(Col_AD=$A191),0)))),"*",""))&gt;0,"Y","")</f>
        <v/>
      </c>
      <c r="E191" s="22">
        <f t="array" ref="E191">IF(LEN(_xlfn.TEXTJOIN(,,IF(ISNUMBER(SEARCH({"VIP","Visual impairment"},INDEX(Col_M&amp;Col_R,MATCH(1,(Col_W=$C191)*(Col_AD=$A191),0)))),"*","")))&gt;0,"Y","")</f>
        <v/>
      </c>
      <c r="F191" s="24">
        <f t="array" ref="F191">IF(LEN(_xlfn.TEXTJOIN(,,IF(ISNUMBER(SEARCH({"Wheelchair user","Scooter"},INDEX(Col_M&amp;Col_R,MATCH(1,(Col_W=$C191)*(Col_AD=$A191),0)))),"*","")))&gt;0,"Y","")</f>
        <v/>
      </c>
      <c r="G191" s="23">
        <f t="array" ref="G191">IF(LEN(_xlfn.TEXTJOIN(,,IF(ISNUMBER(SEARCH({"Use of station buggy (if available)","Use of station wheelchair (if available)"},INDEX(Col_M&amp;Col_R,MATCH(1,(Col_W=$C191)*(Col_AD=$A191),0)))),"*","")))&gt;0,"Y","")</f>
        <v/>
      </c>
      <c r="H191" s="25">
        <f t="array" ref="H191">IF(LEN(_xlfn.TEXTJOIN(,,_xlfn.UNIQUE(IF(ISNUMBER(SEARCH({"Other mobility impairment","Learning difficulties","Other mobility aid user","Elderly","Uses walking stick"},INDEX(Col_M&amp;Col_R,MATCH(1,(Col_W=$C191)*(Col_AD=$A191),0)))),"*",""))))&gt;0,"Y","")</f>
        <v/>
      </c>
      <c r="I191" s="26">
        <f t="array" ref="I191">IF(LEN((_xlfn.TEXTJOIN(,,IF(ISNUMBER(SEARCH({"Wheelchair user","Scooter","Use of ramp"},INDEX(Col_M&amp;Col_R,MATCH(1,(Col_W=$C191)*(Col_AD=$A191),0)))),"*",""))))&gt;0,"Y","")</f>
        <v/>
      </c>
      <c r="J191" s="27">
        <f t="array" ref="J191">IFERROR(_xlfn._xlws.FILTER(Col_X,(Col_AD=$A191)*(Col_AE="Arrive")),"")</f>
        <v/>
      </c>
      <c r="K191" s="28">
        <f t="array" ref="K191">IFERROR(_xlfn._xlws.FILTER(Col_Z,(Col_AD=$A191)*(Col_AE="Arrive")),"")</f>
        <v/>
      </c>
      <c r="L191" s="54">
        <f t="array" ref="L191">IFERROR(_xlfn._xlws.FILTER(Col_AA,(Col_AD=$A191)*(Col_AE="Arrive")),"")</f>
        <v/>
      </c>
      <c r="M191" s="29">
        <f t="array" ref="M191">IFERROR(_xlfn._xlws.FILTER(Col_AC,(Col_AD=$A191)*(Col_AE="Arrive")),"")</f>
        <v/>
      </c>
      <c r="N191" s="27">
        <f t="array" ref="N191">IFERROR(_xlfn._xlws.FILTER(Col_Y,(Col_AD=$A191)*(Col_AE="Depart")),"")</f>
        <v/>
      </c>
      <c r="O191" s="28">
        <f t="array" ref="O191">IFERROR(_xlfn._xlws.FILTER(Col_Z,(Col_AD=$A191)*(Col_AE="Depart")),"")</f>
        <v/>
      </c>
      <c r="P191" s="30">
        <f t="array" ref="P191">IFERROR(_xlfn._xlws.FILTER(Col_AB,(Col_AD=$A191)*(Col_AE="Depart")),"")</f>
        <v/>
      </c>
      <c r="Q191" s="29">
        <f t="array" ref="Q191">IFERROR(_xlfn._xlws.FILTER(Col_AC,(Col_AD=$A191)*(Col_AE="Depart")),"")</f>
        <v/>
      </c>
      <c r="R191" s="31">
        <f t="array" ref="R191">IF(LEN(_xlfn.TEXTJOIN(,,IF(ISNUMBER(SEARCH({"Luggage"},INDEX(Col_M&amp;Col_R,MATCH(1,(Col_W=$C191)*(Col_AD=$A191),0)))),"*","")))&gt;0,"Luggage","")</f>
        <v/>
      </c>
    </row>
    <row r="192">
      <c r="A192" s="48" t="n"/>
      <c r="C192" s="49">
        <f t="array" ref="C192">IFERROR(INDEX(Col_W,MATCH(A192,Col_AD,0)),"")</f>
        <v/>
      </c>
      <c r="D192" s="21">
        <f t="array" ref="D192">IF(LEN(IF(ISNUMBER(SEARCH("hear*",INDEX(Col_M&amp;Col_R,MATCH(1,(Col_W=$C192)*(Col_AD=$A192),0)))),"*",""))&gt;0,"Y","")</f>
        <v/>
      </c>
      <c r="E192" s="22">
        <f t="array" ref="E192">IF(LEN(_xlfn.TEXTJOIN(,,IF(ISNUMBER(SEARCH({"VIP","Visual impairment"},INDEX(Col_M&amp;Col_R,MATCH(1,(Col_W=$C192)*(Col_AD=$A192),0)))),"*","")))&gt;0,"Y","")</f>
        <v/>
      </c>
      <c r="F192" s="24">
        <f t="array" ref="F192">IF(LEN(_xlfn.TEXTJOIN(,,IF(ISNUMBER(SEARCH({"Wheelchair user","Scooter"},INDEX(Col_M&amp;Col_R,MATCH(1,(Col_W=$C192)*(Col_AD=$A192),0)))),"*","")))&gt;0,"Y","")</f>
        <v/>
      </c>
      <c r="G192" s="23">
        <f t="array" ref="G192">IF(LEN(_xlfn.TEXTJOIN(,,IF(ISNUMBER(SEARCH({"Use of station buggy (if available)","Use of station wheelchair (if available)"},INDEX(Col_M&amp;Col_R,MATCH(1,(Col_W=$C192)*(Col_AD=$A192),0)))),"*","")))&gt;0,"Y","")</f>
        <v/>
      </c>
      <c r="H192" s="25">
        <f t="array" ref="H192">IF(LEN(_xlfn.TEXTJOIN(,,_xlfn.UNIQUE(IF(ISNUMBER(SEARCH({"Other mobility impairment","Learning difficulties","Other mobility aid user","Elderly","Uses walking stick"},INDEX(Col_M&amp;Col_R,MATCH(1,(Col_W=$C192)*(Col_AD=$A192),0)))),"*",""))))&gt;0,"Y","")</f>
        <v/>
      </c>
      <c r="I192" s="26">
        <f t="array" ref="I192">IF(LEN((_xlfn.TEXTJOIN(,,IF(ISNUMBER(SEARCH({"Wheelchair user","Scooter","Use of ramp"},INDEX(Col_M&amp;Col_R,MATCH(1,(Col_W=$C192)*(Col_AD=$A192),0)))),"*",""))))&gt;0,"Y","")</f>
        <v/>
      </c>
      <c r="J192" s="27">
        <f t="array" ref="J192">IFERROR(_xlfn._xlws.FILTER(Col_X,(Col_AD=$A192)*(Col_AE="Arrive")),"")</f>
        <v/>
      </c>
      <c r="K192" s="28">
        <f t="array" ref="K192">IFERROR(_xlfn._xlws.FILTER(Col_Z,(Col_AD=$A192)*(Col_AE="Arrive")),"")</f>
        <v/>
      </c>
      <c r="L192" s="54">
        <f t="array" ref="L192">IFERROR(_xlfn._xlws.FILTER(Col_AA,(Col_AD=$A192)*(Col_AE="Arrive")),"")</f>
        <v/>
      </c>
      <c r="M192" s="29">
        <f t="array" ref="M192">IFERROR(_xlfn._xlws.FILTER(Col_AC,(Col_AD=$A192)*(Col_AE="Arrive")),"")</f>
        <v/>
      </c>
      <c r="N192" s="27">
        <f t="array" ref="N192">IFERROR(_xlfn._xlws.FILTER(Col_Y,(Col_AD=$A192)*(Col_AE="Depart")),"")</f>
        <v/>
      </c>
      <c r="O192" s="28">
        <f t="array" ref="O192">IFERROR(_xlfn._xlws.FILTER(Col_Z,(Col_AD=$A192)*(Col_AE="Depart")),"")</f>
        <v/>
      </c>
      <c r="P192" s="30">
        <f t="array" ref="P192">IFERROR(_xlfn._xlws.FILTER(Col_AB,(Col_AD=$A192)*(Col_AE="Depart")),"")</f>
        <v/>
      </c>
      <c r="Q192" s="29">
        <f t="array" ref="Q192">IFERROR(_xlfn._xlws.FILTER(Col_AC,(Col_AD=$A192)*(Col_AE="Depart")),"")</f>
        <v/>
      </c>
      <c r="R192" s="31">
        <f t="array" ref="R192">IF(LEN(_xlfn.TEXTJOIN(,,IF(ISNUMBER(SEARCH({"Luggage"},INDEX(Col_M&amp;Col_R,MATCH(1,(Col_W=$C192)*(Col_AD=$A192),0)))),"*","")))&gt;0,"Luggage","")</f>
        <v/>
      </c>
    </row>
    <row r="193">
      <c r="A193" s="48" t="n"/>
      <c r="C193" s="49">
        <f t="array" ref="C193">IFERROR(INDEX(Col_W,MATCH(A193,Col_AD,0)),"")</f>
        <v/>
      </c>
      <c r="D193" s="21">
        <f t="array" ref="D193">IF(LEN(IF(ISNUMBER(SEARCH("hear*",INDEX(Col_M&amp;Col_R,MATCH(1,(Col_W=$C193)*(Col_AD=$A193),0)))),"*",""))&gt;0,"Y","")</f>
        <v/>
      </c>
      <c r="E193" s="22">
        <f t="array" ref="E193">IF(LEN(_xlfn.TEXTJOIN(,,IF(ISNUMBER(SEARCH({"VIP","Visual impairment"},INDEX(Col_M&amp;Col_R,MATCH(1,(Col_W=$C193)*(Col_AD=$A193),0)))),"*","")))&gt;0,"Y","")</f>
        <v/>
      </c>
      <c r="F193" s="24">
        <f t="array" ref="F193">IF(LEN(_xlfn.TEXTJOIN(,,IF(ISNUMBER(SEARCH({"Wheelchair user","Scooter"},INDEX(Col_M&amp;Col_R,MATCH(1,(Col_W=$C193)*(Col_AD=$A193),0)))),"*","")))&gt;0,"Y","")</f>
        <v/>
      </c>
      <c r="G193" s="23">
        <f t="array" ref="G193">IF(LEN(_xlfn.TEXTJOIN(,,IF(ISNUMBER(SEARCH({"Use of station buggy (if available)","Use of station wheelchair (if available)"},INDEX(Col_M&amp;Col_R,MATCH(1,(Col_W=$C193)*(Col_AD=$A193),0)))),"*","")))&gt;0,"Y","")</f>
        <v/>
      </c>
      <c r="H193" s="25">
        <f t="array" ref="H193">IF(LEN(_xlfn.TEXTJOIN(,,_xlfn.UNIQUE(IF(ISNUMBER(SEARCH({"Other mobility impairment","Learning difficulties","Other mobility aid user","Elderly","Uses walking stick"},INDEX(Col_M&amp;Col_R,MATCH(1,(Col_W=$C193)*(Col_AD=$A193),0)))),"*",""))))&gt;0,"Y","")</f>
        <v/>
      </c>
      <c r="I193" s="26">
        <f t="array" ref="I193">IF(LEN((_xlfn.TEXTJOIN(,,IF(ISNUMBER(SEARCH({"Wheelchair user","Scooter","Use of ramp"},INDEX(Col_M&amp;Col_R,MATCH(1,(Col_W=$C193)*(Col_AD=$A193),0)))),"*",""))))&gt;0,"Y","")</f>
        <v/>
      </c>
      <c r="J193" s="27">
        <f t="array" ref="J193">IFERROR(_xlfn._xlws.FILTER(Col_X,(Col_AD=$A193)*(Col_AE="Arrive")),"")</f>
        <v/>
      </c>
      <c r="K193" s="28">
        <f t="array" ref="K193">IFERROR(_xlfn._xlws.FILTER(Col_Z,(Col_AD=$A193)*(Col_AE="Arrive")),"")</f>
        <v/>
      </c>
      <c r="L193" s="54">
        <f t="array" ref="L193">IFERROR(_xlfn._xlws.FILTER(Col_AA,(Col_AD=$A193)*(Col_AE="Arrive")),"")</f>
        <v/>
      </c>
      <c r="M193" s="29">
        <f t="array" ref="M193">IFERROR(_xlfn._xlws.FILTER(Col_AC,(Col_AD=$A193)*(Col_AE="Arrive")),"")</f>
        <v/>
      </c>
      <c r="N193" s="27">
        <f t="array" ref="N193">IFERROR(_xlfn._xlws.FILTER(Col_Y,(Col_AD=$A193)*(Col_AE="Depart")),"")</f>
        <v/>
      </c>
      <c r="O193" s="28">
        <f t="array" ref="O193">IFERROR(_xlfn._xlws.FILTER(Col_Z,(Col_AD=$A193)*(Col_AE="Depart")),"")</f>
        <v/>
      </c>
      <c r="P193" s="30">
        <f t="array" ref="P193">IFERROR(_xlfn._xlws.FILTER(Col_AB,(Col_AD=$A193)*(Col_AE="Depart")),"")</f>
        <v/>
      </c>
      <c r="Q193" s="29">
        <f t="array" ref="Q193">IFERROR(_xlfn._xlws.FILTER(Col_AC,(Col_AD=$A193)*(Col_AE="Depart")),"")</f>
        <v/>
      </c>
      <c r="R193" s="31">
        <f t="array" ref="R193">IF(LEN(_xlfn.TEXTJOIN(,,IF(ISNUMBER(SEARCH({"Luggage"},INDEX(Col_M&amp;Col_R,MATCH(1,(Col_W=$C193)*(Col_AD=$A193),0)))),"*","")))&gt;0,"Luggage","")</f>
        <v/>
      </c>
    </row>
    <row r="194">
      <c r="A194" s="48" t="n"/>
      <c r="C194" s="49">
        <f t="array" ref="C194">IFERROR(INDEX(Col_W,MATCH(A194,Col_AD,0)),"")</f>
        <v/>
      </c>
      <c r="D194" s="21">
        <f t="array" ref="D194">IF(LEN(IF(ISNUMBER(SEARCH("hear*",INDEX(Col_M&amp;Col_R,MATCH(1,(Col_W=$C194)*(Col_AD=$A194),0)))),"*",""))&gt;0,"Y","")</f>
        <v/>
      </c>
      <c r="E194" s="22">
        <f t="array" ref="E194">IF(LEN(_xlfn.TEXTJOIN(,,IF(ISNUMBER(SEARCH({"VIP","Visual impairment"},INDEX(Col_M&amp;Col_R,MATCH(1,(Col_W=$C194)*(Col_AD=$A194),0)))),"*","")))&gt;0,"Y","")</f>
        <v/>
      </c>
      <c r="F194" s="24">
        <f t="array" ref="F194">IF(LEN(_xlfn.TEXTJOIN(,,IF(ISNUMBER(SEARCH({"Wheelchair user","Scooter"},INDEX(Col_M&amp;Col_R,MATCH(1,(Col_W=$C194)*(Col_AD=$A194),0)))),"*","")))&gt;0,"Y","")</f>
        <v/>
      </c>
      <c r="G194" s="23">
        <f t="array" ref="G194">IF(LEN(_xlfn.TEXTJOIN(,,IF(ISNUMBER(SEARCH({"Use of station buggy (if available)","Use of station wheelchair (if available)"},INDEX(Col_M&amp;Col_R,MATCH(1,(Col_W=$C194)*(Col_AD=$A194),0)))),"*","")))&gt;0,"Y","")</f>
        <v/>
      </c>
      <c r="H194" s="25">
        <f t="array" ref="H194">IF(LEN(_xlfn.TEXTJOIN(,,_xlfn.UNIQUE(IF(ISNUMBER(SEARCH({"Other mobility impairment","Learning difficulties","Other mobility aid user","Elderly","Uses walking stick"},INDEX(Col_M&amp;Col_R,MATCH(1,(Col_W=$C194)*(Col_AD=$A194),0)))),"*",""))))&gt;0,"Y","")</f>
        <v/>
      </c>
      <c r="I194" s="26">
        <f t="array" ref="I194">IF(LEN((_xlfn.TEXTJOIN(,,IF(ISNUMBER(SEARCH({"Wheelchair user","Scooter","Use of ramp"},INDEX(Col_M&amp;Col_R,MATCH(1,(Col_W=$C194)*(Col_AD=$A194),0)))),"*",""))))&gt;0,"Y","")</f>
        <v/>
      </c>
      <c r="J194" s="27">
        <f t="array" ref="J194">IFERROR(_xlfn._xlws.FILTER(Col_X,(Col_AD=$A194)*(Col_AE="Arrive")),"")</f>
        <v/>
      </c>
      <c r="K194" s="28">
        <f t="array" ref="K194">IFERROR(_xlfn._xlws.FILTER(Col_Z,(Col_AD=$A194)*(Col_AE="Arrive")),"")</f>
        <v/>
      </c>
      <c r="L194" s="54">
        <f t="array" ref="L194">IFERROR(_xlfn._xlws.FILTER(Col_AA,(Col_AD=$A194)*(Col_AE="Arrive")),"")</f>
        <v/>
      </c>
      <c r="M194" s="29">
        <f t="array" ref="M194">IFERROR(_xlfn._xlws.FILTER(Col_AC,(Col_AD=$A194)*(Col_AE="Arrive")),"")</f>
        <v/>
      </c>
      <c r="N194" s="27">
        <f t="array" ref="N194">IFERROR(_xlfn._xlws.FILTER(Col_Y,(Col_AD=$A194)*(Col_AE="Depart")),"")</f>
        <v/>
      </c>
      <c r="O194" s="28">
        <f t="array" ref="O194">IFERROR(_xlfn._xlws.FILTER(Col_Z,(Col_AD=$A194)*(Col_AE="Depart")),"")</f>
        <v/>
      </c>
      <c r="P194" s="30">
        <f t="array" ref="P194">IFERROR(_xlfn._xlws.FILTER(Col_AB,(Col_AD=$A194)*(Col_AE="Depart")),"")</f>
        <v/>
      </c>
      <c r="Q194" s="29">
        <f t="array" ref="Q194">IFERROR(_xlfn._xlws.FILTER(Col_AC,(Col_AD=$A194)*(Col_AE="Depart")),"")</f>
        <v/>
      </c>
      <c r="R194" s="31">
        <f t="array" ref="R194">IF(LEN(_xlfn.TEXTJOIN(,,IF(ISNUMBER(SEARCH({"Luggage"},INDEX(Col_M&amp;Col_R,MATCH(1,(Col_W=$C194)*(Col_AD=$A194),0)))),"*","")))&gt;0,"Luggage","")</f>
        <v/>
      </c>
    </row>
    <row r="195">
      <c r="A195" s="48" t="n"/>
      <c r="C195" s="49">
        <f t="array" ref="C195">IFERROR(INDEX(Col_W,MATCH(A195,Col_AD,0)),"")</f>
        <v/>
      </c>
      <c r="D195" s="21">
        <f t="array" ref="D195">IF(LEN(IF(ISNUMBER(SEARCH("hear*",INDEX(Col_M&amp;Col_R,MATCH(1,(Col_W=$C195)*(Col_AD=$A195),0)))),"*",""))&gt;0,"Y","")</f>
        <v/>
      </c>
      <c r="E195" s="22">
        <f t="array" ref="E195">IF(LEN(_xlfn.TEXTJOIN(,,IF(ISNUMBER(SEARCH({"VIP","Visual impairment"},INDEX(Col_M&amp;Col_R,MATCH(1,(Col_W=$C195)*(Col_AD=$A195),0)))),"*","")))&gt;0,"Y","")</f>
        <v/>
      </c>
      <c r="F195" s="24">
        <f t="array" ref="F195">IF(LEN(_xlfn.TEXTJOIN(,,IF(ISNUMBER(SEARCH({"Wheelchair user","Scooter"},INDEX(Col_M&amp;Col_R,MATCH(1,(Col_W=$C195)*(Col_AD=$A195),0)))),"*","")))&gt;0,"Y","")</f>
        <v/>
      </c>
      <c r="G195" s="23">
        <f t="array" ref="G195">IF(LEN(_xlfn.TEXTJOIN(,,IF(ISNUMBER(SEARCH({"Use of station buggy (if available)","Use of station wheelchair (if available)"},INDEX(Col_M&amp;Col_R,MATCH(1,(Col_W=$C195)*(Col_AD=$A195),0)))),"*","")))&gt;0,"Y","")</f>
        <v/>
      </c>
      <c r="H195" s="25">
        <f t="array" ref="H195">IF(LEN(_xlfn.TEXTJOIN(,,_xlfn.UNIQUE(IF(ISNUMBER(SEARCH({"Other mobility impairment","Learning difficulties","Other mobility aid user","Elderly","Uses walking stick"},INDEX(Col_M&amp;Col_R,MATCH(1,(Col_W=$C195)*(Col_AD=$A195),0)))),"*",""))))&gt;0,"Y","")</f>
        <v/>
      </c>
      <c r="I195" s="26">
        <f t="array" ref="I195">IF(LEN((_xlfn.TEXTJOIN(,,IF(ISNUMBER(SEARCH({"Wheelchair user","Scooter","Use of ramp"},INDEX(Col_M&amp;Col_R,MATCH(1,(Col_W=$C195)*(Col_AD=$A195),0)))),"*",""))))&gt;0,"Y","")</f>
        <v/>
      </c>
      <c r="J195" s="27">
        <f t="array" ref="J195">IFERROR(_xlfn._xlws.FILTER(Col_X,(Col_AD=$A195)*(Col_AE="Arrive")),"")</f>
        <v/>
      </c>
      <c r="K195" s="28">
        <f t="array" ref="K195">IFERROR(_xlfn._xlws.FILTER(Col_Z,(Col_AD=$A195)*(Col_AE="Arrive")),"")</f>
        <v/>
      </c>
      <c r="L195" s="54">
        <f t="array" ref="L195">IFERROR(_xlfn._xlws.FILTER(Col_AA,(Col_AD=$A195)*(Col_AE="Arrive")),"")</f>
        <v/>
      </c>
      <c r="M195" s="29">
        <f t="array" ref="M195">IFERROR(_xlfn._xlws.FILTER(Col_AC,(Col_AD=$A195)*(Col_AE="Arrive")),"")</f>
        <v/>
      </c>
      <c r="N195" s="27">
        <f t="array" ref="N195">IFERROR(_xlfn._xlws.FILTER(Col_Y,(Col_AD=$A195)*(Col_AE="Depart")),"")</f>
        <v/>
      </c>
      <c r="O195" s="28">
        <f t="array" ref="O195">IFERROR(_xlfn._xlws.FILTER(Col_Z,(Col_AD=$A195)*(Col_AE="Depart")),"")</f>
        <v/>
      </c>
      <c r="P195" s="30">
        <f t="array" ref="P195">IFERROR(_xlfn._xlws.FILTER(Col_AB,(Col_AD=$A195)*(Col_AE="Depart")),"")</f>
        <v/>
      </c>
      <c r="Q195" s="29">
        <f t="array" ref="Q195">IFERROR(_xlfn._xlws.FILTER(Col_AC,(Col_AD=$A195)*(Col_AE="Depart")),"")</f>
        <v/>
      </c>
      <c r="R195" s="31">
        <f t="array" ref="R195">IF(LEN(_xlfn.TEXTJOIN(,,IF(ISNUMBER(SEARCH({"Luggage"},INDEX(Col_M&amp;Col_R,MATCH(1,(Col_W=$C195)*(Col_AD=$A195),0)))),"*","")))&gt;0,"Luggage","")</f>
        <v/>
      </c>
    </row>
    <row r="196">
      <c r="A196" s="48" t="n"/>
      <c r="C196" s="49">
        <f t="array" ref="C196">IFERROR(INDEX(Col_W,MATCH(A196,Col_AD,0)),"")</f>
        <v/>
      </c>
      <c r="D196" s="21">
        <f t="array" ref="D196">IF(LEN(IF(ISNUMBER(SEARCH("hear*",INDEX(Col_M&amp;Col_R,MATCH(1,(Col_W=$C196)*(Col_AD=$A196),0)))),"*",""))&gt;0,"Y","")</f>
        <v/>
      </c>
      <c r="E196" s="22">
        <f t="array" ref="E196">IF(LEN(_xlfn.TEXTJOIN(,,IF(ISNUMBER(SEARCH({"VIP","Visual impairment"},INDEX(Col_M&amp;Col_R,MATCH(1,(Col_W=$C196)*(Col_AD=$A196),0)))),"*","")))&gt;0,"Y","")</f>
        <v/>
      </c>
      <c r="F196" s="24">
        <f t="array" ref="F196">IF(LEN(_xlfn.TEXTJOIN(,,IF(ISNUMBER(SEARCH({"Wheelchair user","Scooter"},INDEX(Col_M&amp;Col_R,MATCH(1,(Col_W=$C196)*(Col_AD=$A196),0)))),"*","")))&gt;0,"Y","")</f>
        <v/>
      </c>
      <c r="G196" s="23">
        <f t="array" ref="G196">IF(LEN(_xlfn.TEXTJOIN(,,IF(ISNUMBER(SEARCH({"Use of station buggy (if available)","Use of station wheelchair (if available)"},INDEX(Col_M&amp;Col_R,MATCH(1,(Col_W=$C196)*(Col_AD=$A196),0)))),"*","")))&gt;0,"Y","")</f>
        <v/>
      </c>
      <c r="H196" s="25">
        <f t="array" ref="H196">IF(LEN(_xlfn.TEXTJOIN(,,_xlfn.UNIQUE(IF(ISNUMBER(SEARCH({"Other mobility impairment","Learning difficulties","Other mobility aid user","Elderly","Uses walking stick"},INDEX(Col_M&amp;Col_R,MATCH(1,(Col_W=$C196)*(Col_AD=$A196),0)))),"*",""))))&gt;0,"Y","")</f>
        <v/>
      </c>
      <c r="I196" s="26">
        <f t="array" ref="I196">IF(LEN((_xlfn.TEXTJOIN(,,IF(ISNUMBER(SEARCH({"Wheelchair user","Scooter","Use of ramp"},INDEX(Col_M&amp;Col_R,MATCH(1,(Col_W=$C196)*(Col_AD=$A196),0)))),"*",""))))&gt;0,"Y","")</f>
        <v/>
      </c>
      <c r="J196" s="27">
        <f t="array" ref="J196">IFERROR(_xlfn._xlws.FILTER(Col_X,(Col_AD=$A196)*(Col_AE="Arrive")),"")</f>
        <v/>
      </c>
      <c r="K196" s="28">
        <f t="array" ref="K196">IFERROR(_xlfn._xlws.FILTER(Col_Z,(Col_AD=$A196)*(Col_AE="Arrive")),"")</f>
        <v/>
      </c>
      <c r="L196" s="54">
        <f t="array" ref="L196">IFERROR(_xlfn._xlws.FILTER(Col_AA,(Col_AD=$A196)*(Col_AE="Arrive")),"")</f>
        <v/>
      </c>
      <c r="M196" s="29">
        <f t="array" ref="M196">IFERROR(_xlfn._xlws.FILTER(Col_AC,(Col_AD=$A196)*(Col_AE="Arrive")),"")</f>
        <v/>
      </c>
      <c r="N196" s="27">
        <f t="array" ref="N196">IFERROR(_xlfn._xlws.FILTER(Col_Y,(Col_AD=$A196)*(Col_AE="Depart")),"")</f>
        <v/>
      </c>
      <c r="O196" s="28">
        <f t="array" ref="O196">IFERROR(_xlfn._xlws.FILTER(Col_Z,(Col_AD=$A196)*(Col_AE="Depart")),"")</f>
        <v/>
      </c>
      <c r="P196" s="30">
        <f t="array" ref="P196">IFERROR(_xlfn._xlws.FILTER(Col_AB,(Col_AD=$A196)*(Col_AE="Depart")),"")</f>
        <v/>
      </c>
      <c r="Q196" s="29">
        <f t="array" ref="Q196">IFERROR(_xlfn._xlws.FILTER(Col_AC,(Col_AD=$A196)*(Col_AE="Depart")),"")</f>
        <v/>
      </c>
      <c r="R196" s="31">
        <f t="array" ref="R196">IF(LEN(_xlfn.TEXTJOIN(,,IF(ISNUMBER(SEARCH({"Luggage"},INDEX(Col_M&amp;Col_R,MATCH(1,(Col_W=$C196)*(Col_AD=$A196),0)))),"*","")))&gt;0,"Luggage","")</f>
        <v/>
      </c>
    </row>
    <row r="197">
      <c r="A197" s="48" t="n"/>
      <c r="C197" s="49">
        <f t="array" ref="C197">IFERROR(INDEX(Col_W,MATCH(A197,Col_AD,0)),"")</f>
        <v/>
      </c>
      <c r="D197" s="21">
        <f t="array" ref="D197">IF(LEN(IF(ISNUMBER(SEARCH("hear*",INDEX(Col_M&amp;Col_R,MATCH(1,(Col_W=$C197)*(Col_AD=$A197),0)))),"*",""))&gt;0,"Y","")</f>
        <v/>
      </c>
      <c r="E197" s="22">
        <f t="array" ref="E197">IF(LEN(_xlfn.TEXTJOIN(,,IF(ISNUMBER(SEARCH({"VIP","Visual impairment"},INDEX(Col_M&amp;Col_R,MATCH(1,(Col_W=$C197)*(Col_AD=$A197),0)))),"*","")))&gt;0,"Y","")</f>
        <v/>
      </c>
      <c r="F197" s="24">
        <f t="array" ref="F197">IF(LEN(_xlfn.TEXTJOIN(,,IF(ISNUMBER(SEARCH({"Wheelchair user","Scooter"},INDEX(Col_M&amp;Col_R,MATCH(1,(Col_W=$C197)*(Col_AD=$A197),0)))),"*","")))&gt;0,"Y","")</f>
        <v/>
      </c>
      <c r="G197" s="23">
        <f t="array" ref="G197">IF(LEN(_xlfn.TEXTJOIN(,,IF(ISNUMBER(SEARCH({"Use of station buggy (if available)","Use of station wheelchair (if available)"},INDEX(Col_M&amp;Col_R,MATCH(1,(Col_W=$C197)*(Col_AD=$A197),0)))),"*","")))&gt;0,"Y","")</f>
        <v/>
      </c>
      <c r="H197" s="25">
        <f t="array" ref="H197">IF(LEN(_xlfn.TEXTJOIN(,,_xlfn.UNIQUE(IF(ISNUMBER(SEARCH({"Other mobility impairment","Learning difficulties","Other mobility aid user","Elderly","Uses walking stick"},INDEX(Col_M&amp;Col_R,MATCH(1,(Col_W=$C197)*(Col_AD=$A197),0)))),"*",""))))&gt;0,"Y","")</f>
        <v/>
      </c>
      <c r="I197" s="26">
        <f t="array" ref="I197">IF(LEN((_xlfn.TEXTJOIN(,,IF(ISNUMBER(SEARCH({"Wheelchair user","Scooter","Use of ramp"},INDEX(Col_M&amp;Col_R,MATCH(1,(Col_W=$C197)*(Col_AD=$A197),0)))),"*",""))))&gt;0,"Y","")</f>
        <v/>
      </c>
      <c r="J197" s="27">
        <f t="array" ref="J197">IFERROR(_xlfn._xlws.FILTER(Col_X,(Col_AD=$A197)*(Col_AE="Arrive")),"")</f>
        <v/>
      </c>
      <c r="K197" s="28">
        <f t="array" ref="K197">IFERROR(_xlfn._xlws.FILTER(Col_Z,(Col_AD=$A197)*(Col_AE="Arrive")),"")</f>
        <v/>
      </c>
      <c r="L197" s="54">
        <f t="array" ref="L197">IFERROR(_xlfn._xlws.FILTER(Col_AA,(Col_AD=$A197)*(Col_AE="Arrive")),"")</f>
        <v/>
      </c>
      <c r="M197" s="29">
        <f t="array" ref="M197">IFERROR(_xlfn._xlws.FILTER(Col_AC,(Col_AD=$A197)*(Col_AE="Arrive")),"")</f>
        <v/>
      </c>
      <c r="N197" s="27">
        <f t="array" ref="N197">IFERROR(_xlfn._xlws.FILTER(Col_Y,(Col_AD=$A197)*(Col_AE="Depart")),"")</f>
        <v/>
      </c>
      <c r="O197" s="28">
        <f t="array" ref="O197">IFERROR(_xlfn._xlws.FILTER(Col_Z,(Col_AD=$A197)*(Col_AE="Depart")),"")</f>
        <v/>
      </c>
      <c r="P197" s="30">
        <f t="array" ref="P197">IFERROR(_xlfn._xlws.FILTER(Col_AB,(Col_AD=$A197)*(Col_AE="Depart")),"")</f>
        <v/>
      </c>
      <c r="Q197" s="29">
        <f t="array" ref="Q197">IFERROR(_xlfn._xlws.FILTER(Col_AC,(Col_AD=$A197)*(Col_AE="Depart")),"")</f>
        <v/>
      </c>
      <c r="R197" s="31">
        <f t="array" ref="R197">IF(LEN(_xlfn.TEXTJOIN(,,IF(ISNUMBER(SEARCH({"Luggage"},INDEX(Col_M&amp;Col_R,MATCH(1,(Col_W=$C197)*(Col_AD=$A197),0)))),"*","")))&gt;0,"Luggage","")</f>
        <v/>
      </c>
    </row>
    <row r="198">
      <c r="A198" s="48" t="n"/>
      <c r="C198" s="49">
        <f t="array" ref="C198">IFERROR(INDEX(Col_W,MATCH(A198,Col_AD,0)),"")</f>
        <v/>
      </c>
      <c r="D198" s="21">
        <f t="array" ref="D198">IF(LEN(IF(ISNUMBER(SEARCH("hear*",INDEX(Col_M&amp;Col_R,MATCH(1,(Col_W=$C198)*(Col_AD=$A198),0)))),"*",""))&gt;0,"Y","")</f>
        <v/>
      </c>
      <c r="E198" s="22">
        <f t="array" ref="E198">IF(LEN(_xlfn.TEXTJOIN(,,IF(ISNUMBER(SEARCH({"VIP","Visual impairment"},INDEX(Col_M&amp;Col_R,MATCH(1,(Col_W=$C198)*(Col_AD=$A198),0)))),"*","")))&gt;0,"Y","")</f>
        <v/>
      </c>
      <c r="F198" s="24">
        <f t="array" ref="F198">IF(LEN(_xlfn.TEXTJOIN(,,IF(ISNUMBER(SEARCH({"Wheelchair user","Scooter"},INDEX(Col_M&amp;Col_R,MATCH(1,(Col_W=$C198)*(Col_AD=$A198),0)))),"*","")))&gt;0,"Y","")</f>
        <v/>
      </c>
      <c r="G198" s="23">
        <f t="array" ref="G198">IF(LEN(_xlfn.TEXTJOIN(,,IF(ISNUMBER(SEARCH({"Use of station buggy (if available)","Use of station wheelchair (if available)"},INDEX(Col_M&amp;Col_R,MATCH(1,(Col_W=$C198)*(Col_AD=$A198),0)))),"*","")))&gt;0,"Y","")</f>
        <v/>
      </c>
      <c r="H198" s="25">
        <f t="array" ref="H198">IF(LEN(_xlfn.TEXTJOIN(,,_xlfn.UNIQUE(IF(ISNUMBER(SEARCH({"Other mobility impairment","Learning difficulties","Other mobility aid user","Elderly","Uses walking stick"},INDEX(Col_M&amp;Col_R,MATCH(1,(Col_W=$C198)*(Col_AD=$A198),0)))),"*",""))))&gt;0,"Y","")</f>
        <v/>
      </c>
      <c r="I198" s="26">
        <f t="array" ref="I198">IF(LEN((_xlfn.TEXTJOIN(,,IF(ISNUMBER(SEARCH({"Wheelchair user","Scooter","Use of ramp"},INDEX(Col_M&amp;Col_R,MATCH(1,(Col_W=$C198)*(Col_AD=$A198),0)))),"*",""))))&gt;0,"Y","")</f>
        <v/>
      </c>
      <c r="J198" s="27">
        <f t="array" ref="J198">IFERROR(_xlfn._xlws.FILTER(Col_X,(Col_AD=$A198)*(Col_AE="Arrive")),"")</f>
        <v/>
      </c>
      <c r="K198" s="28">
        <f t="array" ref="K198">IFERROR(_xlfn._xlws.FILTER(Col_Z,(Col_AD=$A198)*(Col_AE="Arrive")),"")</f>
        <v/>
      </c>
      <c r="L198" s="54">
        <f t="array" ref="L198">IFERROR(_xlfn._xlws.FILTER(Col_AA,(Col_AD=$A198)*(Col_AE="Arrive")),"")</f>
        <v/>
      </c>
      <c r="M198" s="29">
        <f t="array" ref="M198">IFERROR(_xlfn._xlws.FILTER(Col_AC,(Col_AD=$A198)*(Col_AE="Arrive")),"")</f>
        <v/>
      </c>
      <c r="N198" s="27">
        <f t="array" ref="N198">IFERROR(_xlfn._xlws.FILTER(Col_Y,(Col_AD=$A198)*(Col_AE="Depart")),"")</f>
        <v/>
      </c>
      <c r="O198" s="28">
        <f t="array" ref="O198">IFERROR(_xlfn._xlws.FILTER(Col_Z,(Col_AD=$A198)*(Col_AE="Depart")),"")</f>
        <v/>
      </c>
      <c r="P198" s="30">
        <f t="array" ref="P198">IFERROR(_xlfn._xlws.FILTER(Col_AB,(Col_AD=$A198)*(Col_AE="Depart")),"")</f>
        <v/>
      </c>
      <c r="Q198" s="29">
        <f t="array" ref="Q198">IFERROR(_xlfn._xlws.FILTER(Col_AC,(Col_AD=$A198)*(Col_AE="Depart")),"")</f>
        <v/>
      </c>
      <c r="R198" s="31">
        <f t="array" ref="R198">IF(LEN(_xlfn.TEXTJOIN(,,IF(ISNUMBER(SEARCH({"Luggage"},INDEX(Col_M&amp;Col_R,MATCH(1,(Col_W=$C198)*(Col_AD=$A198),0)))),"*","")))&gt;0,"Luggage","")</f>
        <v/>
      </c>
    </row>
    <row r="199">
      <c r="A199" s="48" t="n"/>
      <c r="C199" s="49">
        <f t="array" ref="C199">IFERROR(INDEX(Col_W,MATCH(A199,Col_AD,0)),"")</f>
        <v/>
      </c>
      <c r="D199" s="21">
        <f t="array" ref="D199">IF(LEN(IF(ISNUMBER(SEARCH("hear*",INDEX(Col_M&amp;Col_R,MATCH(1,(Col_W=$C199)*(Col_AD=$A199),0)))),"*",""))&gt;0,"Y","")</f>
        <v/>
      </c>
      <c r="E199" s="22">
        <f t="array" ref="E199">IF(LEN(_xlfn.TEXTJOIN(,,IF(ISNUMBER(SEARCH({"VIP","Visual impairment"},INDEX(Col_M&amp;Col_R,MATCH(1,(Col_W=$C199)*(Col_AD=$A199),0)))),"*","")))&gt;0,"Y","")</f>
        <v/>
      </c>
      <c r="F199" s="24">
        <f t="array" ref="F199">IF(LEN(_xlfn.TEXTJOIN(,,IF(ISNUMBER(SEARCH({"Wheelchair user","Scooter"},INDEX(Col_M&amp;Col_R,MATCH(1,(Col_W=$C199)*(Col_AD=$A199),0)))),"*","")))&gt;0,"Y","")</f>
        <v/>
      </c>
      <c r="G199" s="23">
        <f t="array" ref="G199">IF(LEN(_xlfn.TEXTJOIN(,,IF(ISNUMBER(SEARCH({"Use of station buggy (if available)","Use of station wheelchair (if available)"},INDEX(Col_M&amp;Col_R,MATCH(1,(Col_W=$C199)*(Col_AD=$A199),0)))),"*","")))&gt;0,"Y","")</f>
        <v/>
      </c>
      <c r="H199" s="25">
        <f t="array" ref="H199">IF(LEN(_xlfn.TEXTJOIN(,,_xlfn.UNIQUE(IF(ISNUMBER(SEARCH({"Other mobility impairment","Learning difficulties","Other mobility aid user","Elderly","Uses walking stick"},INDEX(Col_M&amp;Col_R,MATCH(1,(Col_W=$C199)*(Col_AD=$A199),0)))),"*",""))))&gt;0,"Y","")</f>
        <v/>
      </c>
      <c r="I199" s="26">
        <f t="array" ref="I199">IF(LEN((_xlfn.TEXTJOIN(,,IF(ISNUMBER(SEARCH({"Wheelchair user","Scooter","Use of ramp"},INDEX(Col_M&amp;Col_R,MATCH(1,(Col_W=$C199)*(Col_AD=$A199),0)))),"*",""))))&gt;0,"Y","")</f>
        <v/>
      </c>
      <c r="J199" s="27">
        <f t="array" ref="J199">IFERROR(_xlfn._xlws.FILTER(Col_X,(Col_AD=$A199)*(Col_AE="Arrive")),"")</f>
        <v/>
      </c>
      <c r="K199" s="28">
        <f t="array" ref="K199">IFERROR(_xlfn._xlws.FILTER(Col_Z,(Col_AD=$A199)*(Col_AE="Arrive")),"")</f>
        <v/>
      </c>
      <c r="L199" s="54">
        <f t="array" ref="L199">IFERROR(_xlfn._xlws.FILTER(Col_AA,(Col_AD=$A199)*(Col_AE="Arrive")),"")</f>
        <v/>
      </c>
      <c r="M199" s="29">
        <f t="array" ref="M199">IFERROR(_xlfn._xlws.FILTER(Col_AC,(Col_AD=$A199)*(Col_AE="Arrive")),"")</f>
        <v/>
      </c>
      <c r="N199" s="27">
        <f t="array" ref="N199">IFERROR(_xlfn._xlws.FILTER(Col_Y,(Col_AD=$A199)*(Col_AE="Depart")),"")</f>
        <v/>
      </c>
      <c r="O199" s="28">
        <f t="array" ref="O199">IFERROR(_xlfn._xlws.FILTER(Col_Z,(Col_AD=$A199)*(Col_AE="Depart")),"")</f>
        <v/>
      </c>
      <c r="P199" s="30">
        <f t="array" ref="P199">IFERROR(_xlfn._xlws.FILTER(Col_AB,(Col_AD=$A199)*(Col_AE="Depart")),"")</f>
        <v/>
      </c>
      <c r="Q199" s="29">
        <f t="array" ref="Q199">IFERROR(_xlfn._xlws.FILTER(Col_AC,(Col_AD=$A199)*(Col_AE="Depart")),"")</f>
        <v/>
      </c>
      <c r="R199" s="31">
        <f t="array" ref="R199">IF(LEN(_xlfn.TEXTJOIN(,,IF(ISNUMBER(SEARCH({"Luggage"},INDEX(Col_M&amp;Col_R,MATCH(1,(Col_W=$C199)*(Col_AD=$A199),0)))),"*","")))&gt;0,"Luggage","")</f>
        <v/>
      </c>
    </row>
    <row r="200">
      <c r="A200" s="48" t="n"/>
      <c r="C200" s="49">
        <f t="array" ref="C200">IFERROR(INDEX(Col_W,MATCH(A200,Col_AD,0)),"")</f>
        <v/>
      </c>
      <c r="D200" s="21">
        <f t="array" ref="D200">IF(LEN(IF(ISNUMBER(SEARCH("hear*",INDEX(Col_M&amp;Col_R,MATCH(1,(Col_W=$C200)*(Col_AD=$A200),0)))),"*",""))&gt;0,"Y","")</f>
        <v/>
      </c>
      <c r="E200" s="22">
        <f t="array" ref="E200">IF(LEN(_xlfn.TEXTJOIN(,,IF(ISNUMBER(SEARCH({"VIP","Visual impairment"},INDEX(Col_M&amp;Col_R,MATCH(1,(Col_W=$C200)*(Col_AD=$A200),0)))),"*","")))&gt;0,"Y","")</f>
        <v/>
      </c>
      <c r="F200" s="24">
        <f t="array" ref="F200">IF(LEN(_xlfn.TEXTJOIN(,,IF(ISNUMBER(SEARCH({"Wheelchair user","Scooter"},INDEX(Col_M&amp;Col_R,MATCH(1,(Col_W=$C200)*(Col_AD=$A200),0)))),"*","")))&gt;0,"Y","")</f>
        <v/>
      </c>
      <c r="G200" s="23">
        <f t="array" ref="G200">IF(LEN(_xlfn.TEXTJOIN(,,IF(ISNUMBER(SEARCH({"Use of station buggy (if available)","Use of station wheelchair (if available)"},INDEX(Col_M&amp;Col_R,MATCH(1,(Col_W=$C200)*(Col_AD=$A200),0)))),"*","")))&gt;0,"Y","")</f>
        <v/>
      </c>
      <c r="H200" s="25">
        <f t="array" ref="H200">IF(LEN(_xlfn.TEXTJOIN(,,_xlfn.UNIQUE(IF(ISNUMBER(SEARCH({"Other mobility impairment","Learning difficulties","Other mobility aid user","Elderly","Uses walking stick"},INDEX(Col_M&amp;Col_R,MATCH(1,(Col_W=$C200)*(Col_AD=$A200),0)))),"*",""))))&gt;0,"Y","")</f>
        <v/>
      </c>
      <c r="I200" s="26">
        <f t="array" ref="I200">IF(LEN((_xlfn.TEXTJOIN(,,IF(ISNUMBER(SEARCH({"Wheelchair user","Scooter","Use of ramp"},INDEX(Col_M&amp;Col_R,MATCH(1,(Col_W=$C200)*(Col_AD=$A200),0)))),"*",""))))&gt;0,"Y","")</f>
        <v/>
      </c>
      <c r="J200" s="27">
        <f t="array" ref="J200">IFERROR(_xlfn._xlws.FILTER(Col_X,(Col_AD=$A200)*(Col_AE="Arrive")),"")</f>
        <v/>
      </c>
      <c r="K200" s="28">
        <f t="array" ref="K200">IFERROR(_xlfn._xlws.FILTER(Col_Z,(Col_AD=$A200)*(Col_AE="Arrive")),"")</f>
        <v/>
      </c>
      <c r="L200" s="54">
        <f t="array" ref="L200">IFERROR(_xlfn._xlws.FILTER(Col_AA,(Col_AD=$A200)*(Col_AE="Arrive")),"")</f>
        <v/>
      </c>
      <c r="M200" s="29">
        <f t="array" ref="M200">IFERROR(_xlfn._xlws.FILTER(Col_AC,(Col_AD=$A200)*(Col_AE="Arrive")),"")</f>
        <v/>
      </c>
      <c r="N200" s="27">
        <f t="array" ref="N200">IFERROR(_xlfn._xlws.FILTER(Col_Y,(Col_AD=$A200)*(Col_AE="Depart")),"")</f>
        <v/>
      </c>
      <c r="O200" s="28">
        <f t="array" ref="O200">IFERROR(_xlfn._xlws.FILTER(Col_Z,(Col_AD=$A200)*(Col_AE="Depart")),"")</f>
        <v/>
      </c>
      <c r="P200" s="30">
        <f t="array" ref="P200">IFERROR(_xlfn._xlws.FILTER(Col_AB,(Col_AD=$A200)*(Col_AE="Depart")),"")</f>
        <v/>
      </c>
      <c r="Q200" s="29">
        <f t="array" ref="Q200">IFERROR(_xlfn._xlws.FILTER(Col_AC,(Col_AD=$A200)*(Col_AE="Depart")),"")</f>
        <v/>
      </c>
      <c r="R200" s="31">
        <f t="array" ref="R200">IF(LEN(_xlfn.TEXTJOIN(,,IF(ISNUMBER(SEARCH({"Luggage"},INDEX(Col_M&amp;Col_R,MATCH(1,(Col_W=$C200)*(Col_AD=$A200),0)))),"*","")))&gt;0,"Luggage","")</f>
        <v/>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Family</dc:creator>
  <dcterms:created xsi:type="dcterms:W3CDTF">2022-08-03T20:22:29Z</dcterms:created>
  <dcterms:modified xsi:type="dcterms:W3CDTF">2025-09-29T17:24:12Z</dcterms:modified>
  <cp:lastModifiedBy>Glenn Kennedy</cp:lastModifiedBy>
</cp:coreProperties>
</file>